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8340" tabRatio="944" firstSheet="29" activeTab="34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<sst xmlns="http://schemas.openxmlformats.org/spreadsheetml/2006/main" count="839" uniqueCount="375">
  <si>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</si>
  <si>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</si>
  <si>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</si>
  <si>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</si>
  <si>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</si>
  <si>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</si>
  <si>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</si>
  <si>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</si>
  <si>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</si>
  <si>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</si>
  <si>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</si>
  <si>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</si>
  <si>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</si>
  <si>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</si>
  <si>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</si>
  <si>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</si>
  <si>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</si>
  <si>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</si>
  <si>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</si>
  <si>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</si>
  <si>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</si>
  <si>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</si>
  <si>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</si>
  <si>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</si>
  <si>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</si>
  <si>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</si>
  <si>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</si>
  <si>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</si>
  <si>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</si>
  <si>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</si>
  <si>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</si>
  <si>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</si>
  <si>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</si>
  <si>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</si>
  <si>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 xml:space="preserve">    归口管理的行政单位离退休</t>
  </si>
  <si>
    <t>二、医疗卫生与计划生育支出</t>
  </si>
  <si>
    <t xml:space="preserve">  行政事业单位医疗</t>
  </si>
  <si>
    <t xml:space="preserve">    行政单位医疗</t>
  </si>
  <si>
    <t xml:space="preserve">    行政运行</t>
  </si>
  <si>
    <t>四、住房保障支出</t>
  </si>
  <si>
    <t xml:space="preserve">  住房改革支出</t>
  </si>
  <si>
    <t xml:space="preserve">    住房公积金</t>
  </si>
  <si>
    <t>收    入    合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</si>
  <si>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</si>
  <si>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</si>
  <si>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</si>
  <si>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</si>
  <si>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</si>
  <si>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</si>
  <si>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</si>
  <si>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</si>
  <si>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</si>
  <si>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</si>
  <si>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</si>
  <si>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</si>
  <si>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</si>
  <si>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</si>
  <si>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</si>
  <si>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</si>
  <si>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</si>
  <si>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</si>
  <si>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</si>
  <si>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</si>
  <si>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</si>
  <si>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</si>
  <si>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</si>
  <si>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</si>
  <si>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</si>
  <si>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</si>
  <si>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</si>
  <si>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</si>
  <si>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</si>
  <si>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</si>
  <si>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04</t>
  </si>
  <si>
    <t>221</t>
  </si>
  <si>
    <t>住房保障支出</t>
  </si>
  <si>
    <t>01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</si>
  <si>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</si>
  <si>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</si>
  <si>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</si>
  <si>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</si>
  <si>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</si>
  <si>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</si>
  <si>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</si>
  <si>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</si>
  <si>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</si>
  <si>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</si>
  <si>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</si>
  <si>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</si>
  <si>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</si>
  <si>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</si>
  <si>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</si>
  <si>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</si>
  <si>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</si>
  <si>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</si>
  <si>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</si>
  <si>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</si>
  <si>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</si>
  <si>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</si>
  <si>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</si>
  <si>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</si>
  <si>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</si>
  <si>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</si>
  <si>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</si>
  <si>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</si>
  <si>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</si>
  <si>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</si>
  <si>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</si>
  <si>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</si>
  <si>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</si>
  <si>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</si>
  <si>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</si>
  <si>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</si>
  <si>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</si>
  <si>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</si>
  <si>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</si>
  <si>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</si>
  <si>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</si>
  <si>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</si>
  <si>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</si>
  <si>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</si>
  <si>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</si>
  <si>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</si>
  <si>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</si>
  <si>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</si>
  <si>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</si>
  <si>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</si>
  <si>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</si>
  <si>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</si>
  <si>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</si>
  <si>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</si>
  <si>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</si>
  <si>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</si>
  <si>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</si>
  <si>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</si>
  <si>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</si>
  <si>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</si>
  <si>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</si>
  <si>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</si>
  <si>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</si>
  <si>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</si>
  <si>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</si>
  <si>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</si>
  <si>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</si>
  <si>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</si>
  <si>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</si>
  <si>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</si>
  <si>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</si>
  <si>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</si>
  <si>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</si>
  <si>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</si>
  <si>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</si>
  <si>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</si>
  <si>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</si>
  <si>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</si>
  <si>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</si>
  <si>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</si>
  <si>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</si>
  <si>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</si>
  <si>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</si>
  <si>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</si>
  <si>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</si>
  <si>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</si>
  <si>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</si>
  <si>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</si>
  <si>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</si>
  <si>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</si>
  <si>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</si>
  <si>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</si>
  <si>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</si>
  <si>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</si>
  <si>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</si>
  <si>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</si>
  <si>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</si>
  <si>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</si>
  <si>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</si>
  <si>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</si>
  <si>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</si>
  <si>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</si>
  <si>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</si>
  <si>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</si>
  <si>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</si>
  <si>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</si>
  <si>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</si>
  <si>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</si>
  <si>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</si>
  <si>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</si>
  <si>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</si>
  <si>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</si>
  <si>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</si>
  <si>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</si>
  <si>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</si>
  <si>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</si>
  <si>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</si>
  <si>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</si>
  <si>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</si>
  <si>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</si>
  <si>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</si>
  <si>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</si>
  <si>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</si>
  <si>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</si>
  <si>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</si>
  <si>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</si>
  <si>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</si>
  <si>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</si>
  <si>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</si>
  <si>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</si>
  <si>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</si>
  <si>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</si>
  <si>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</si>
  <si>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</si>
  <si>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</si>
  <si>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</si>
  <si>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</si>
  <si>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</si>
  <si>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</si>
  <si>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</si>
  <si>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</si>
  <si>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</si>
  <si>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</si>
  <si>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</si>
  <si>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</si>
  <si>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</si>
  <si>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</si>
  <si>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</si>
  <si>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</si>
  <si>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</si>
  <si>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</si>
  <si>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</si>
  <si>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</si>
  <si>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</si>
  <si>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</si>
  <si>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</si>
  <si>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</si>
  <si>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</si>
  <si>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</si>
  <si>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</si>
  <si>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</si>
  <si>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</si>
  <si>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</si>
  <si>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</si>
  <si>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</si>
  <si>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</si>
  <si>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</si>
  <si>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</si>
  <si>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</si>
  <si>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</si>
  <si>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</si>
  <si>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</si>
  <si>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</si>
  <si>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</si>
  <si>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</si>
  <si>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</si>
  <si>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</si>
  <si>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</si>
  <si>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</si>
  <si>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</si>
  <si>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</si>
  <si>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</si>
  <si>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</si>
  <si>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</si>
  <si>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</si>
  <si>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</si>
  <si>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</si>
  <si>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</si>
  <si>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部门名称：抚顺市安全生产监督管理局</t>
  </si>
  <si>
    <t>部门名称：抚顺市安全生产监督管理局</t>
  </si>
  <si>
    <t>抚顺市安全生产宣传教育中心</t>
  </si>
  <si>
    <t>抚顺市安全生产监督管理局局本级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</si>
  <si>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</si>
  <si>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6</t>
    </r>
  </si>
  <si>
    <t>资源勘探信息等支出</t>
  </si>
  <si>
    <t xml:space="preserve">    行政单位医疗</t>
  </si>
  <si>
    <r>
      <t xml:space="preserve"> </t>
    </r>
    <r>
      <rPr>
        <sz val="9"/>
        <rFont val="宋体"/>
        <family val="0"/>
      </rPr>
      <t xml:space="preserve">   归口管理的行政单位离退休</t>
    </r>
  </si>
  <si>
    <r>
      <t xml:space="preserve"> </t>
    </r>
    <r>
      <rPr>
        <sz val="9"/>
        <rFont val="宋体"/>
        <family val="0"/>
      </rPr>
      <t xml:space="preserve"> 安全生产监管</t>
    </r>
  </si>
  <si>
    <r>
      <t xml:space="preserve"> </t>
    </r>
    <r>
      <rPr>
        <sz val="9"/>
        <rFont val="宋体"/>
        <family val="0"/>
      </rPr>
      <t xml:space="preserve">   行政运行</t>
    </r>
  </si>
  <si>
    <r>
      <t>0</t>
    </r>
    <r>
      <rPr>
        <sz val="9"/>
        <rFont val="宋体"/>
        <family val="0"/>
      </rPr>
      <t>5</t>
    </r>
  </si>
  <si>
    <r>
      <t xml:space="preserve"> </t>
    </r>
    <r>
      <rPr>
        <sz val="9"/>
        <rFont val="宋体"/>
        <family val="0"/>
      </rPr>
      <t xml:space="preserve">   安全监管监察专项</t>
    </r>
  </si>
  <si>
    <t>抚顺市安全生产监督管理局</t>
  </si>
  <si>
    <t>215</t>
  </si>
  <si>
    <t>资源勘探信息等支出</t>
  </si>
  <si>
    <t>其他安全生产监管支出</t>
  </si>
  <si>
    <t>小计</t>
  </si>
  <si>
    <t>215</t>
  </si>
  <si>
    <t>小    计</t>
  </si>
  <si>
    <r>
      <t xml:space="preserve">小    </t>
    </r>
    <r>
      <rPr>
        <b/>
        <sz val="10"/>
        <rFont val="宋体"/>
        <family val="0"/>
      </rPr>
      <t>计</t>
    </r>
  </si>
  <si>
    <r>
      <t xml:space="preserve">合    </t>
    </r>
    <r>
      <rPr>
        <b/>
        <sz val="10"/>
        <rFont val="宋体"/>
        <family val="0"/>
      </rPr>
      <t>计</t>
    </r>
  </si>
  <si>
    <r>
      <t>2</t>
    </r>
    <r>
      <rPr>
        <sz val="9"/>
        <rFont val="宋体"/>
        <family val="0"/>
      </rPr>
      <t>15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</si>
  <si>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</si>
  <si>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5</t>
    </r>
  </si>
  <si>
    <t xml:space="preserve">  安全生产监管</t>
  </si>
  <si>
    <t xml:space="preserve">    安全监管监察专项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</si>
  <si>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</si>
  <si>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</si>
  <si>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</si>
  <si>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</si>
  <si>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</si>
  <si>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</si>
  <si>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</si>
  <si>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</si>
  <si>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</si>
  <si>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</si>
  <si>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9</t>
    </r>
    <r>
      <rPr>
        <sz val="10"/>
        <rFont val="宋体"/>
        <family val="0"/>
      </rPr>
      <t>9</t>
    </r>
  </si>
  <si>
    <t>合计</t>
  </si>
  <si>
    <t>208</t>
  </si>
  <si>
    <t>210</t>
  </si>
  <si>
    <t>221</t>
  </si>
  <si>
    <r>
      <t>2</t>
    </r>
    <r>
      <rPr>
        <sz val="10"/>
        <rFont val="宋体"/>
        <family val="0"/>
      </rPr>
      <t>15</t>
    </r>
  </si>
  <si>
    <t>01</t>
  </si>
  <si>
    <r>
      <t>30</t>
    </r>
    <r>
      <rPr>
        <b/>
        <sz val="10"/>
        <rFont val="宋体"/>
        <family val="0"/>
      </rPr>
      <t>9资本性支出(基本建设)</t>
    </r>
  </si>
  <si>
    <t>部门名称：抚顺市安全生产监督管理局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</si>
  <si>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</si>
  <si>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</si>
  <si>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</si>
  <si>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</si>
  <si>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</si>
  <si>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2</t>
    </r>
  </si>
  <si>
    <t>注：本部门没有纳入预算管理的行政事业性收费预算拨款收入，也没有使用纳入预算管理的行政事业性收费安排的支出，故本表无数据。</t>
  </si>
  <si>
    <t>注：本部门没有纳入预算管理的政府性基金收入，也没有使用纳入预算管理的政府性基金收入安排的支出，故本表无数据。</t>
  </si>
  <si>
    <t>注:本部门没有国有资本经营预算安排的支出，故本表无数据。</t>
  </si>
  <si>
    <t>安全生产管理人员考核工本费</t>
  </si>
  <si>
    <t>印刷费2.04万元：1、安全培训证书1.05万元，2、农药、烟花爆竹经营许可证书（常年）0.5万元，3、烟花爆竹临时经营胸卡0.11万元，4、考核登记表0.1万元，5、管理干部考核试卷0.18万元，6、体检表0.1万元。</t>
  </si>
  <si>
    <t>宣传教育费</t>
  </si>
  <si>
    <t>印刷费1万元：1、宣传展板0.5万元，2、宣传条幅0.5万元。</t>
  </si>
  <si>
    <t>办公楼维修</t>
  </si>
  <si>
    <t>其他商品和服务支出2万元：办公楼内管线维修（供暖、上下水）及防水共计2万元。</t>
  </si>
  <si>
    <t>临时工劳务费</t>
  </si>
  <si>
    <t>其他商品和服务支出7.63万元：劳务费7.63万元：司机1人×1720元×12个月=2.06万元，门卫2人×1000元×12个月=2.4万元，后勤2人×1320元×12个月=3.17万元。</t>
  </si>
  <si>
    <t>安全监管监察专项</t>
  </si>
  <si>
    <r>
      <t>2</t>
    </r>
    <r>
      <rPr>
        <b/>
        <sz val="10"/>
        <rFont val="宋体"/>
        <family val="0"/>
      </rPr>
      <t>15</t>
    </r>
  </si>
  <si>
    <r>
      <t>0</t>
    </r>
    <r>
      <rPr>
        <b/>
        <sz val="10"/>
        <rFont val="宋体"/>
        <family val="0"/>
      </rPr>
      <t>6</t>
    </r>
  </si>
  <si>
    <r>
      <t>0</t>
    </r>
    <r>
      <rPr>
        <b/>
        <sz val="10"/>
        <rFont val="宋体"/>
        <family val="0"/>
      </rPr>
      <t>1</t>
    </r>
  </si>
  <si>
    <t>05</t>
  </si>
  <si>
    <t>通过印刷安全证书，达到考核工作顺利完成的目的。</t>
  </si>
  <si>
    <t xml:space="preserve">2018年全年推进 </t>
  </si>
  <si>
    <t>按时逐月完成此项工作。</t>
  </si>
  <si>
    <t>考核项目覆盖率达到85%以上。</t>
  </si>
  <si>
    <t>完成无纸化考试，考核学员具备上岗资格。</t>
  </si>
  <si>
    <t>考核满意度达到85%以上。</t>
  </si>
  <si>
    <t>一、通过安全生产月宣传，达到深化落实安全责任、传播法治文化、普及安全知识、曝光非法违法生产经营建设行为，有效防止和坚决遏制重特大事故，为促进全市安全生产形势持续稳定转好提供思想保证、精神动力和舆论支持。二、通过安全生产宣传，达到深化落实安全责任、传播法治文化、普及安全知识的目的。</t>
  </si>
  <si>
    <t>一、有效防止和坚决遏制重特大事故。</t>
  </si>
  <si>
    <t>二、了解安全生产相关知识。</t>
  </si>
  <si>
    <t>一、促进全市安全生产形势持续稳定转好提供思想保证、精神动力和舆论支持。</t>
  </si>
  <si>
    <t>二、提升职工自身素质，促进工作顺利开展。</t>
  </si>
  <si>
    <t>三、促进本市特业人员考核工作顺利开展。</t>
  </si>
  <si>
    <t>通过办公楼维护改造，达到办公区环境整洁以及对楼体内部的保护。</t>
  </si>
  <si>
    <t>办公楼内维修、维护，食堂改造、楼内电器维修更换</t>
  </si>
  <si>
    <t>达到办公环境整洁</t>
  </si>
  <si>
    <t>通过聘用临时工，达到协助、辅助单位工作顺利开展并按时圆满完成。</t>
  </si>
  <si>
    <t>聘用临时工5人。</t>
  </si>
  <si>
    <t>完成后勤相关工作。</t>
  </si>
  <si>
    <t>达到协助、辅助单位工作顺利开展并按时圆满完成。</t>
  </si>
  <si>
    <t>2018年末，安全生产指标控制在省、市确定的目标范围内，保证各项安全生产工作任务完成。</t>
  </si>
  <si>
    <t>促进全市经济社会健康发展，形势稳定</t>
  </si>
  <si>
    <t>保障人民群众生命安全</t>
  </si>
  <si>
    <t>减少群众和国家财产损失</t>
  </si>
  <si>
    <t>三、资源勘探信息等支出</t>
  </si>
  <si>
    <t xml:space="preserve">1.特殊工种安全考核实操基地建设（考试管理与制冷与空调操作系统 ）48万元；2.安监视频会议系统维修改造费6万元；3.安监装备配置及耗材费安监装备及耗材购置10万元； 4.安全生产会议费9万元；5.安全生产宣传活动费52万元；6.上级检查调研接待费3.5万元；7.事故现场应急救援处置费10万元；8.打非治违不可预见费用2万元；9.安全生产志愿者队伍建设费2万元；10.科技支撑及专家库建设费2万元；11.全市安全生产诚信体系建设经费1万元；12.市安委会办公室活动费3万元；13.安监执法人员培训费12万元；14.专家会诊、评审、咨询费39万元；15.应急演练及应急预案、应急救援图编绘费18万元；16.安监应急值班延时费4.8万元；17.安监人员特殊职业意外伤害保险费3万元；18.安监人员例行体检费7万元；19.安全监察邮电费5.3万；20.外埠检查办案及下井差旅费19.9万元；21.安监防护用品费8.5万元；22.隐患体系建设费10万元；23.执法监察设备租用费10万元；24.安全生产举报奖励费1万元；25.安全生产信息投稿费3万元：全市报送国家、省、市安全生产工作信息稿费等；26.争创全国安全社区建设费10万元。
</t>
  </si>
  <si>
    <t>市安监局2018年部门预算和“三公”经费预算公开表</t>
  </si>
  <si>
    <t>抚顺市安全生产监督管理局局本级</t>
  </si>
  <si>
    <t>部门名称：抚顺市安全生产监督管理局</t>
  </si>
  <si>
    <t>全市生产安全事故起数和死亡人数控制在省、市下达的目标范围内。</t>
  </si>
  <si>
    <t>控制较大生产安全事故发生。</t>
  </si>
  <si>
    <t>部门名称：</t>
  </si>
  <si>
    <t>加强全市安全生产工作，防止和减少生产安全事故，保障人民群众生命和财产安全，促进我市经济健康发展。</t>
  </si>
  <si>
    <t>抚顺市安全生产监督管理局局本级</t>
  </si>
  <si>
    <t>特殊工种安全考核实操基地建设（考试管理与制冷与空调操作系统 ）</t>
  </si>
  <si>
    <t>1套</t>
  </si>
  <si>
    <t>考试管理中心交换机2台:氨制冷运行操作考试单元1套.</t>
  </si>
  <si>
    <t>氟制冷运行操作考试单元1套</t>
  </si>
  <si>
    <t>空调制冷安装修理考试单元1套</t>
  </si>
  <si>
    <t>要求采用等比例缩小实物模型配备真实的仪表、智能控制系统，实现成绩自动化评判，自动上传成绩到考试管理中心，满足考试大纲要求。</t>
  </si>
  <si>
    <t xml:space="preserve">1、冷库用氨制冷机组：
压缩机型号：8AS10；电源：三相五线制；带冷却水系统；
带模拟冷库，尺寸：2000*1800*1500；自带电气控制柜；
冷却水系统：配备1台冷却塔（需与制冷量适配）、1台冷却水泵；
  2、操作台
一体化操作台设计，智能化人机交互；
数据动态处理专用计算机：
CPU：Intel Core i3；
内存：4GB；
硬盘：128G固态硬盘； 
</t>
  </si>
  <si>
    <t xml:space="preserve">1、中央空调冷水机组：机组功率：2.2kW±0.5kW，最大供冷量：7kW±1kW；电源：三相五线制；带冷却水系统，带冷媒水系统；自带电气控制柜；冷却水系统：配备1台冷却塔（需与制冷量适配）、1台冷却水泵；制暖：采用电热水器模拟市政供暖热力网；冷媒水系统：1台冷媒水水泵（功率需与制冷量适配）；通过阀门完成制冷/制暖切换；空气循环系统：新风组，送风管道、模拟房间、风机盘管3个；制冷剂参考型号：R22；
2、考试检测装置：配备经过智能改造后的仪器仪表、工具柜；
3、考试终端：一体化终端设计，智能化人机交互；数据动态处理专用计算机：CPU：Intel Core i3；内存：4GB；硬盘：128G固态硬盘；触摸屏：19寸多点触控；分辨率：1280×1024；触摸寿命：单点触摸5000万次；
4、功能
★（1）、满足考试大纲要求，实现制冷与空调设备运行操作氟制冷相关考核；
★（2）、全程自动化智能评分；
★（3）、考试结束自动上传考试成绩。 
</t>
  </si>
  <si>
    <r>
      <t>注：2018年</t>
    </r>
    <r>
      <rPr>
        <sz val="10"/>
        <rFont val="宋体"/>
        <family val="0"/>
      </rPr>
      <t>本部门没有政府购买服务支出，故本表无数据。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</si>
</sst>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43" fillId="0" borderId="2" applyNumberFormat="0" applyFill="0" applyAlignment="0" applyProtection="0"/>
    <xf numFmtId="0" fontId="29" fillId="0" borderId="3" applyNumberFormat="0" applyFill="0" applyAlignment="0" applyProtection="0"/>
    <xf numFmtId="0" fontId="44" fillId="0" borderId="2" applyNumberFormat="0" applyFill="0" applyAlignment="0" applyProtection="0"/>
    <xf numFmtId="0" fontId="27" fillId="0" borderId="4" applyNumberFormat="0" applyFill="0" applyAlignment="0" applyProtection="0"/>
    <xf numFmtId="0" fontId="42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7" borderId="8" applyNumberFormat="0" applyAlignment="0" applyProtection="0"/>
    <xf numFmtId="0" fontId="20" fillId="18" borderId="9" applyNumberFormat="0" applyAlignment="0" applyProtection="0"/>
    <xf numFmtId="0" fontId="20" fillId="18" borderId="9" applyNumberFormat="0" applyAlignment="0" applyProtection="0"/>
    <xf numFmtId="0" fontId="20" fillId="18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6" borderId="11" applyNumberFormat="0" applyAlignment="0" applyProtection="0"/>
    <xf numFmtId="0" fontId="18" fillId="16" borderId="11" applyNumberFormat="0" applyAlignment="0" applyProtection="0"/>
    <xf numFmtId="0" fontId="18" fillId="16" borderId="11" applyNumberFormat="0" applyAlignment="0" applyProtection="0"/>
    <xf numFmtId="0" fontId="18" fillId="17" borderId="11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32" fillId="0" borderId="0" applyNumberFormat="0" applyFill="0" applyBorder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1" fillId="25" borderId="12" applyNumberFormat="0" applyFon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0" fillId="17" borderId="0" xfId="0" applyFill="1" applyAlignment="1">
      <alignment vertical="center"/>
    </xf>
    <xf numFmtId="0" fontId="5" fillId="17" borderId="0" xfId="0" applyFont="1" applyFill="1" applyAlignment="1">
      <alignment horizontal="centerContinuous" vertical="center"/>
    </xf>
    <xf numFmtId="0" fontId="7" fillId="17" borderId="0" xfId="0" applyFont="1" applyFill="1" applyAlignment="1">
      <alignment vertical="center"/>
    </xf>
    <xf numFmtId="0" fontId="7" fillId="17" borderId="13" xfId="0" applyNumberFormat="1" applyFont="1" applyFill="1" applyBorder="1" applyAlignment="1" applyProtection="1">
      <alignment horizontal="center" vertical="center"/>
      <protection/>
    </xf>
    <xf numFmtId="0" fontId="7" fillId="17" borderId="14" xfId="0" applyNumberFormat="1" applyFont="1" applyFill="1" applyBorder="1" applyAlignment="1" applyProtection="1">
      <alignment vertical="center" wrapText="1"/>
      <protection/>
    </xf>
    <xf numFmtId="0" fontId="8" fillId="17" borderId="0" xfId="0" applyFont="1" applyFill="1" applyAlignment="1">
      <alignment vertical="center"/>
    </xf>
    <xf numFmtId="0" fontId="7" fillId="17" borderId="14" xfId="0" applyNumberFormat="1" applyFont="1" applyFill="1" applyBorder="1" applyAlignment="1" applyProtection="1">
      <alignment horizontal="center" vertical="center" wrapText="1"/>
      <protection/>
    </xf>
    <xf numFmtId="0" fontId="7" fillId="17" borderId="0" xfId="0" applyNumberFormat="1" applyFont="1" applyFill="1" applyAlignment="1" applyProtection="1">
      <alignment horizontal="right" vertical="center"/>
      <protection/>
    </xf>
    <xf numFmtId="0" fontId="7" fillId="17" borderId="0" xfId="0" applyFont="1" applyFill="1" applyAlignment="1">
      <alignment horizontal="right" vertical="center"/>
    </xf>
    <xf numFmtId="0" fontId="8" fillId="0" borderId="0" xfId="196" applyFont="1" applyAlignment="1">
      <alignment vertical="center"/>
      <protection/>
    </xf>
    <xf numFmtId="0" fontId="6" fillId="17" borderId="0" xfId="196" applyFont="1" applyFill="1" applyAlignment="1">
      <alignment vertical="center" wrapText="1"/>
      <protection/>
    </xf>
    <xf numFmtId="0" fontId="6" fillId="0" borderId="0" xfId="196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96" applyNumberFormat="1" applyFont="1" applyFill="1" applyAlignment="1" applyProtection="1">
      <alignment vertical="center"/>
      <protection/>
    </xf>
    <xf numFmtId="184" fontId="8" fillId="0" borderId="0" xfId="196" applyNumberFormat="1" applyFont="1" applyAlignment="1">
      <alignment vertical="center"/>
      <protection/>
    </xf>
    <xf numFmtId="0" fontId="8" fillId="0" borderId="0" xfId="196" applyFont="1">
      <alignment/>
      <protection/>
    </xf>
    <xf numFmtId="2" fontId="5" fillId="0" borderId="0" xfId="196" applyNumberFormat="1" applyFont="1" applyFill="1" applyAlignment="1" applyProtection="1">
      <alignment horizontal="centerContinuous" vertical="center"/>
      <protection/>
    </xf>
    <xf numFmtId="2" fontId="9" fillId="0" borderId="0" xfId="196" applyNumberFormat="1" applyFont="1" applyFill="1" applyAlignment="1" applyProtection="1">
      <alignment horizontal="centerContinuous" vertical="center"/>
      <protection/>
    </xf>
    <xf numFmtId="2" fontId="8" fillId="0" borderId="0" xfId="196" applyNumberFormat="1" applyFont="1" applyFill="1" applyAlignment="1" applyProtection="1">
      <alignment horizontal="center" vertical="center"/>
      <protection/>
    </xf>
    <xf numFmtId="2" fontId="6" fillId="0" borderId="0" xfId="196" applyNumberFormat="1" applyFont="1" applyFill="1" applyAlignment="1" applyProtection="1">
      <alignment horizontal="right" vertical="center"/>
      <protection/>
    </xf>
    <xf numFmtId="0" fontId="6" fillId="0" borderId="15" xfId="164" applyFont="1" applyFill="1" applyBorder="1" applyAlignment="1">
      <alignment horizontal="left" vertical="center"/>
      <protection/>
    </xf>
    <xf numFmtId="184" fontId="8" fillId="0" borderId="0" xfId="196" applyNumberFormat="1" applyFont="1" applyFill="1" applyAlignment="1">
      <alignment horizontal="center" vertical="center"/>
      <protection/>
    </xf>
    <xf numFmtId="184" fontId="6" fillId="0" borderId="15" xfId="196" applyNumberFormat="1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4" xfId="196" applyNumberFormat="1" applyFont="1" applyFill="1" applyBorder="1" applyAlignment="1" applyProtection="1">
      <alignment horizontal="right" vertical="center" wrapText="1"/>
      <protection/>
    </xf>
    <xf numFmtId="0" fontId="6" fillId="0" borderId="0" xfId="196" applyFont="1">
      <alignment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186" fontId="8" fillId="0" borderId="14" xfId="196" applyNumberFormat="1" applyFont="1" applyFill="1" applyBorder="1" applyAlignment="1" applyProtection="1">
      <alignment horizontal="right" vertical="center" wrapText="1"/>
      <protection/>
    </xf>
    <xf numFmtId="49" fontId="3" fillId="0" borderId="0" xfId="196" applyNumberFormat="1" applyFont="1" applyFill="1" applyAlignment="1" applyProtection="1">
      <alignment vertical="center"/>
      <protection/>
    </xf>
    <xf numFmtId="184" fontId="8" fillId="0" borderId="0" xfId="196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5" xfId="164" applyFont="1" applyFill="1" applyBorder="1" applyAlignment="1">
      <alignment horizontal="right" vertical="center"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185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Border="1" applyAlignment="1">
      <alignment vertical="center" wrapText="1"/>
    </xf>
    <xf numFmtId="187" fontId="8" fillId="0" borderId="14" xfId="196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9" fontId="8" fillId="0" borderId="14" xfId="0" applyNumberFormat="1" applyFont="1" applyFill="1" applyBorder="1" applyAlignment="1" applyProtection="1">
      <alignment horizontal="right" vertical="center"/>
      <protection/>
    </xf>
    <xf numFmtId="187" fontId="8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8" fillId="0" borderId="14" xfId="164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7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96" applyNumberFormat="1" applyFont="1" applyFill="1" applyAlignment="1" applyProtection="1">
      <alignment horizontal="centerContinuous" vertical="center"/>
      <protection/>
    </xf>
    <xf numFmtId="0" fontId="8" fillId="0" borderId="0" xfId="196" applyNumberFormat="1" applyFont="1" applyFill="1" applyAlignment="1" applyProtection="1">
      <alignment horizontal="centerContinuous" vertical="center"/>
      <protection/>
    </xf>
    <xf numFmtId="0" fontId="6" fillId="0" borderId="0" xfId="196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164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/>
    </xf>
    <xf numFmtId="186" fontId="8" fillId="0" borderId="14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90" fontId="0" fillId="0" borderId="14" xfId="0" applyNumberForma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16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186" fontId="8" fillId="0" borderId="14" xfId="0" applyNumberFormat="1" applyFont="1" applyFill="1" applyBorder="1" applyAlignment="1">
      <alignment vertical="center"/>
    </xf>
    <xf numFmtId="0" fontId="3" fillId="0" borderId="0" xfId="166" applyFont="1" applyAlignment="1">
      <alignment/>
      <protection/>
    </xf>
    <xf numFmtId="0" fontId="6" fillId="0" borderId="19" xfId="0" applyFont="1" applyBorder="1" applyAlignment="1">
      <alignment horizontal="centerContinuous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91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96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96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4" xfId="0" applyNumberFormat="1" applyFont="1" applyFill="1" applyBorder="1" applyAlignment="1" applyProtection="1">
      <alignment horizontal="right" vertical="center"/>
      <protection/>
    </xf>
    <xf numFmtId="190" fontId="0" fillId="0" borderId="14" xfId="0" applyNumberFormat="1" applyFont="1" applyFill="1" applyBorder="1" applyAlignment="1">
      <alignment horizontal="right" vertical="center"/>
    </xf>
    <xf numFmtId="186" fontId="8" fillId="0" borderId="14" xfId="0" applyNumberFormat="1" applyFont="1" applyBorder="1" applyAlignment="1">
      <alignment vertical="center"/>
    </xf>
    <xf numFmtId="186" fontId="7" fillId="0" borderId="14" xfId="0" applyNumberFormat="1" applyFont="1" applyFill="1" applyBorder="1" applyAlignment="1" applyProtection="1">
      <alignment vertical="center"/>
      <protection/>
    </xf>
    <xf numFmtId="186" fontId="0" fillId="0" borderId="14" xfId="0" applyNumberFormat="1" applyFill="1" applyBorder="1" applyAlignment="1">
      <alignment vertical="center"/>
    </xf>
    <xf numFmtId="186" fontId="0" fillId="0" borderId="14" xfId="0" applyNumberFormat="1" applyBorder="1" applyAlignment="1">
      <alignment vertical="center"/>
    </xf>
    <xf numFmtId="186" fontId="6" fillId="0" borderId="18" xfId="0" applyNumberFormat="1" applyFont="1" applyFill="1" applyBorder="1" applyAlignment="1">
      <alignment horizontal="right" vertical="center" wrapText="1"/>
    </xf>
    <xf numFmtId="186" fontId="8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ill="1" applyBorder="1" applyAlignment="1">
      <alignment horizontal="right" vertical="center"/>
    </xf>
    <xf numFmtId="0" fontId="3" fillId="0" borderId="0" xfId="166" applyFont="1">
      <alignment/>
      <protection/>
    </xf>
    <xf numFmtId="0" fontId="2" fillId="0" borderId="0" xfId="166">
      <alignment/>
      <protection/>
    </xf>
    <xf numFmtId="0" fontId="8" fillId="0" borderId="0" xfId="164" applyFont="1" applyFill="1" applyAlignment="1">
      <alignment vertical="center"/>
      <protection/>
    </xf>
    <xf numFmtId="0" fontId="8" fillId="0" borderId="0" xfId="164" applyFont="1" applyFill="1" applyAlignment="1">
      <alignment horizontal="center" vertical="center"/>
      <protection/>
    </xf>
    <xf numFmtId="184" fontId="6" fillId="0" borderId="0" xfId="164" applyNumberFormat="1" applyFont="1" applyFill="1" applyAlignment="1" applyProtection="1">
      <alignment horizontal="right" vertical="center"/>
      <protection/>
    </xf>
    <xf numFmtId="0" fontId="12" fillId="0" borderId="0" xfId="164" applyFont="1" applyFill="1" applyAlignment="1">
      <alignment vertical="center"/>
      <protection/>
    </xf>
    <xf numFmtId="184" fontId="8" fillId="0" borderId="15" xfId="164" applyNumberFormat="1" applyFont="1" applyFill="1" applyBorder="1" applyAlignment="1">
      <alignment horizontal="center" vertical="center"/>
      <protection/>
    </xf>
    <xf numFmtId="0" fontId="8" fillId="0" borderId="15" xfId="164" applyFont="1" applyFill="1" applyBorder="1" applyAlignment="1">
      <alignment horizontal="center" vertical="center"/>
      <protection/>
    </xf>
    <xf numFmtId="0" fontId="12" fillId="0" borderId="0" xfId="164" applyFont="1" applyFill="1" applyBorder="1" applyAlignment="1">
      <alignment vertical="center"/>
      <protection/>
    </xf>
    <xf numFmtId="0" fontId="6" fillId="0" borderId="14" xfId="164" applyNumberFormat="1" applyFont="1" applyFill="1" applyBorder="1" applyAlignment="1" applyProtection="1">
      <alignment horizontal="centerContinuous" vertical="center"/>
      <protection/>
    </xf>
    <xf numFmtId="0" fontId="6" fillId="0" borderId="14" xfId="164" applyNumberFormat="1" applyFont="1" applyFill="1" applyBorder="1" applyAlignment="1" applyProtection="1">
      <alignment horizontal="center" vertical="center"/>
      <protection/>
    </xf>
    <xf numFmtId="184" fontId="6" fillId="0" borderId="20" xfId="164" applyNumberFormat="1" applyFont="1" applyFill="1" applyBorder="1" applyAlignment="1" applyProtection="1">
      <alignment horizontal="center" vertical="center"/>
      <protection/>
    </xf>
    <xf numFmtId="49" fontId="8" fillId="0" borderId="13" xfId="164" applyNumberFormat="1" applyFont="1" applyFill="1" applyBorder="1" applyAlignment="1" applyProtection="1">
      <alignment horizontal="left" vertical="center" indent="1"/>
      <protection/>
    </xf>
    <xf numFmtId="186" fontId="8" fillId="0" borderId="18" xfId="164" applyNumberFormat="1" applyFont="1" applyFill="1" applyBorder="1" applyAlignment="1" applyProtection="1">
      <alignment horizontal="right" vertical="center" wrapText="1"/>
      <protection/>
    </xf>
    <xf numFmtId="186" fontId="8" fillId="0" borderId="14" xfId="164" applyNumberFormat="1" applyFont="1" applyFill="1" applyBorder="1" applyAlignment="1" applyProtection="1">
      <alignment horizontal="right" vertical="center" wrapText="1"/>
      <protection/>
    </xf>
    <xf numFmtId="49" fontId="6" fillId="0" borderId="13" xfId="164" applyNumberFormat="1" applyFont="1" applyFill="1" applyBorder="1" applyAlignment="1" applyProtection="1">
      <alignment horizontal="center" vertical="center"/>
      <protection/>
    </xf>
    <xf numFmtId="186" fontId="6" fillId="0" borderId="14" xfId="164" applyNumberFormat="1" applyFont="1" applyFill="1" applyBorder="1" applyAlignment="1" applyProtection="1">
      <alignment horizontal="right" vertical="center" wrapText="1"/>
      <protection/>
    </xf>
    <xf numFmtId="0" fontId="11" fillId="0" borderId="0" xfId="164" applyFont="1" applyFill="1" applyAlignment="1">
      <alignment vertical="center"/>
      <protection/>
    </xf>
    <xf numFmtId="0" fontId="3" fillId="0" borderId="0" xfId="166" applyFont="1" applyAlignment="1">
      <alignment horizontal="left"/>
      <protection/>
    </xf>
    <xf numFmtId="0" fontId="12" fillId="0" borderId="0" xfId="164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6" fontId="8" fillId="0" borderId="0" xfId="0" applyNumberFormat="1" applyFont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6" fontId="6" fillId="0" borderId="14" xfId="0" applyNumberFormat="1" applyFont="1" applyBorder="1" applyAlignment="1">
      <alignment vertical="center" wrapText="1"/>
    </xf>
    <xf numFmtId="186" fontId="9" fillId="0" borderId="0" xfId="196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193" fontId="6" fillId="0" borderId="14" xfId="0" applyNumberFormat="1" applyFont="1" applyFill="1" applyBorder="1" applyAlignment="1" applyProtection="1">
      <alignment horizontal="right" vertical="center"/>
      <protection/>
    </xf>
    <xf numFmtId="193" fontId="7" fillId="0" borderId="14" xfId="0" applyNumberFormat="1" applyFont="1" applyFill="1" applyBorder="1" applyAlignment="1">
      <alignment horizontal="right" vertical="center"/>
    </xf>
    <xf numFmtId="49" fontId="6" fillId="0" borderId="13" xfId="164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 applyProtection="1">
      <alignment horizontal="right" vertical="center"/>
      <protection/>
    </xf>
    <xf numFmtId="186" fontId="7" fillId="0" borderId="14" xfId="0" applyNumberFormat="1" applyFont="1" applyFill="1" applyBorder="1" applyAlignment="1">
      <alignment horizontal="right" vertical="center"/>
    </xf>
    <xf numFmtId="186" fontId="6" fillId="0" borderId="14" xfId="0" applyNumberFormat="1" applyFont="1" applyFill="1" applyBorder="1" applyAlignment="1" applyProtection="1">
      <alignment horizontal="right" vertical="center"/>
      <protection/>
    </xf>
    <xf numFmtId="193" fontId="8" fillId="0" borderId="14" xfId="0" applyNumberFormat="1" applyFont="1" applyFill="1" applyBorder="1" applyAlignment="1" applyProtection="1">
      <alignment horizontal="right" vertical="center"/>
      <protection/>
    </xf>
    <xf numFmtId="193" fontId="0" fillId="0" borderId="14" xfId="0" applyNumberFormat="1" applyFill="1" applyBorder="1" applyAlignment="1">
      <alignment horizontal="right" vertical="center"/>
    </xf>
    <xf numFmtId="186" fontId="6" fillId="0" borderId="14" xfId="0" applyNumberFormat="1" applyFont="1" applyBorder="1" applyAlignment="1">
      <alignment horizontal="center" vertical="center"/>
    </xf>
    <xf numFmtId="0" fontId="7" fillId="17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162" applyNumberFormat="1" applyFill="1" applyBorder="1">
      <alignment vertical="center"/>
      <protection/>
    </xf>
    <xf numFmtId="49" fontId="8" fillId="0" borderId="13" xfId="165" applyNumberFormat="1" applyFont="1" applyFill="1" applyBorder="1" applyAlignment="1" applyProtection="1">
      <alignment horizontal="left" vertical="center" indent="1"/>
      <protection/>
    </xf>
    <xf numFmtId="186" fontId="6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186" fontId="6" fillId="0" borderId="18" xfId="0" applyNumberFormat="1" applyFont="1" applyFill="1" applyBorder="1" applyAlignment="1">
      <alignment horizontal="center" vertical="center" wrapText="1"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 applyProtection="1">
      <alignment horizontal="center" vertical="center"/>
      <protection/>
    </xf>
    <xf numFmtId="186" fontId="6" fillId="0" borderId="14" xfId="162" applyNumberFormat="1" applyFont="1" applyFill="1" applyBorder="1" applyAlignment="1" applyProtection="1">
      <alignment horizontal="center" vertical="center"/>
      <protection/>
    </xf>
    <xf numFmtId="186" fontId="6" fillId="0" borderId="14" xfId="162" applyNumberFormat="1" applyFont="1" applyFill="1" applyBorder="1" applyAlignment="1">
      <alignment horizontal="center" vertical="center"/>
      <protection/>
    </xf>
    <xf numFmtId="186" fontId="7" fillId="0" borderId="14" xfId="162" applyNumberFormat="1" applyFont="1" applyFill="1" applyBorder="1" applyAlignment="1" applyProtection="1">
      <alignment horizontal="center" vertical="center"/>
      <protection/>
    </xf>
    <xf numFmtId="186" fontId="7" fillId="0" borderId="14" xfId="162" applyNumberFormat="1" applyFont="1" applyFill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/>
    </xf>
    <xf numFmtId="187" fontId="6" fillId="0" borderId="14" xfId="0" applyNumberFormat="1" applyFont="1" applyFill="1" applyBorder="1" applyAlignment="1" applyProtection="1">
      <alignment horizontal="right" vertical="center"/>
      <protection/>
    </xf>
    <xf numFmtId="186" fontId="6" fillId="0" borderId="14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 applyProtection="1">
      <alignment vertical="center" wrapText="1"/>
      <protection/>
    </xf>
    <xf numFmtId="186" fontId="8" fillId="0" borderId="0" xfId="0" applyNumberFormat="1" applyFont="1" applyAlignment="1">
      <alignment vertical="center" wrapText="1"/>
    </xf>
    <xf numFmtId="186" fontId="0" fillId="0" borderId="0" xfId="0" applyNumberFormat="1" applyAlignment="1">
      <alignment vertical="center"/>
    </xf>
    <xf numFmtId="186" fontId="6" fillId="0" borderId="14" xfId="0" applyNumberFormat="1" applyFont="1" applyFill="1" applyBorder="1" applyAlignment="1">
      <alignment horizontal="center" vertical="center" wrapText="1"/>
    </xf>
    <xf numFmtId="0" fontId="0" fillId="0" borderId="14" xfId="163" applyNumberFormat="1" applyFont="1" applyFill="1" applyBorder="1">
      <alignment vertical="center"/>
      <protection/>
    </xf>
    <xf numFmtId="186" fontId="6" fillId="0" borderId="18" xfId="0" applyNumberFormat="1" applyFont="1" applyBorder="1" applyAlignment="1">
      <alignment horizontal="right" vertical="center" wrapText="1"/>
    </xf>
    <xf numFmtId="0" fontId="6" fillId="0" borderId="15" xfId="164" applyFont="1" applyFill="1" applyBorder="1" applyAlignment="1">
      <alignment horizontal="left" vertical="center"/>
      <protection/>
    </xf>
    <xf numFmtId="49" fontId="6" fillId="0" borderId="13" xfId="165" applyNumberFormat="1" applyFont="1" applyFill="1" applyBorder="1" applyAlignment="1" applyProtection="1">
      <alignment vertical="center"/>
      <protection/>
    </xf>
    <xf numFmtId="0" fontId="7" fillId="0" borderId="14" xfId="163" applyNumberFormat="1" applyFont="1" applyFill="1" applyBorder="1">
      <alignment vertical="center"/>
      <protection/>
    </xf>
    <xf numFmtId="186" fontId="0" fillId="0" borderId="14" xfId="163" applyNumberFormat="1" applyFont="1" applyFill="1" applyBorder="1" applyAlignment="1">
      <alignment horizontal="right" vertical="center"/>
      <protection/>
    </xf>
    <xf numFmtId="186" fontId="7" fillId="0" borderId="14" xfId="1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8" fillId="0" borderId="14" xfId="162" applyNumberFormat="1" applyFont="1" applyFill="1" applyBorder="1" applyAlignment="1" applyProtection="1">
      <alignment horizontal="center" vertical="center"/>
      <protection/>
    </xf>
    <xf numFmtId="49" fontId="8" fillId="0" borderId="14" xfId="162" applyNumberFormat="1" applyFont="1" applyFill="1" applyBorder="1" applyAlignment="1" applyProtection="1">
      <alignment vertical="center" wrapText="1"/>
      <protection/>
    </xf>
    <xf numFmtId="49" fontId="6" fillId="0" borderId="14" xfId="162" applyNumberFormat="1" applyFont="1" applyFill="1" applyBorder="1" applyAlignment="1" applyProtection="1">
      <alignment vertical="center" wrapText="1"/>
      <protection/>
    </xf>
    <xf numFmtId="49" fontId="6" fillId="0" borderId="14" xfId="162" applyNumberFormat="1" applyFont="1" applyFill="1" applyBorder="1" applyAlignment="1" applyProtection="1">
      <alignment horizontal="center" vertical="center"/>
      <protection/>
    </xf>
    <xf numFmtId="185" fontId="6" fillId="0" borderId="14" xfId="162" applyNumberFormat="1" applyFont="1" applyFill="1" applyBorder="1" applyAlignment="1" applyProtection="1">
      <alignment horizontal="center" vertical="center" wrapText="1"/>
      <protection/>
    </xf>
    <xf numFmtId="0" fontId="6" fillId="0" borderId="14" xfId="162" applyFont="1" applyBorder="1">
      <alignment vertical="center"/>
      <protection/>
    </xf>
    <xf numFmtId="186" fontId="0" fillId="0" borderId="14" xfId="162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 horizontal="right" vertical="center"/>
    </xf>
    <xf numFmtId="186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vertical="center" wrapText="1"/>
    </xf>
    <xf numFmtId="190" fontId="7" fillId="0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86" fontId="6" fillId="0" borderId="14" xfId="162" applyNumberFormat="1" applyFont="1" applyBorder="1">
      <alignment vertical="center"/>
      <protection/>
    </xf>
    <xf numFmtId="186" fontId="6" fillId="0" borderId="14" xfId="0" applyNumberFormat="1" applyFont="1" applyBorder="1" applyAlignment="1">
      <alignment vertical="center"/>
    </xf>
    <xf numFmtId="186" fontId="6" fillId="0" borderId="14" xfId="0" applyNumberFormat="1" applyFont="1" applyBorder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8" fillId="0" borderId="14" xfId="162" applyNumberFormat="1" applyFont="1" applyFill="1" applyBorder="1" applyAlignment="1" applyProtection="1">
      <alignment horizontal="right" vertical="center"/>
      <protection/>
    </xf>
    <xf numFmtId="186" fontId="6" fillId="0" borderId="14" xfId="162" applyNumberFormat="1" applyFont="1" applyFill="1" applyBorder="1" applyAlignment="1" applyProtection="1">
      <alignment horizontal="right" vertical="center"/>
      <protection/>
    </xf>
    <xf numFmtId="186" fontId="8" fillId="0" borderId="14" xfId="162" applyNumberFormat="1" applyFont="1" applyBorder="1">
      <alignment vertical="center"/>
      <protection/>
    </xf>
    <xf numFmtId="186" fontId="8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8" fillId="0" borderId="13" xfId="165" applyNumberFormat="1" applyFont="1" applyFill="1" applyBorder="1" applyAlignment="1" applyProtection="1">
      <alignment vertical="center" shrinkToFit="1"/>
      <protection/>
    </xf>
    <xf numFmtId="49" fontId="40" fillId="0" borderId="14" xfId="162" applyNumberFormat="1" applyFont="1" applyFill="1" applyBorder="1" applyAlignment="1" applyProtection="1">
      <alignment vertical="center" wrapText="1"/>
      <protection/>
    </xf>
    <xf numFmtId="190" fontId="0" fillId="0" borderId="0" xfId="0" applyNumberFormat="1" applyFill="1" applyBorder="1" applyAlignment="1">
      <alignment horizontal="right" vertical="center"/>
    </xf>
    <xf numFmtId="49" fontId="6" fillId="0" borderId="13" xfId="162" applyNumberFormat="1" applyFont="1" applyFill="1" applyBorder="1" applyAlignment="1" applyProtection="1">
      <alignment vertical="center" wrapText="1"/>
      <protection/>
    </xf>
    <xf numFmtId="49" fontId="6" fillId="0" borderId="13" xfId="162" applyNumberFormat="1" applyFont="1" applyFill="1" applyBorder="1" applyAlignment="1" applyProtection="1">
      <alignment horizontal="center" vertical="center"/>
      <protection/>
    </xf>
    <xf numFmtId="185" fontId="6" fillId="0" borderId="13" xfId="162" applyNumberFormat="1" applyFont="1" applyFill="1" applyBorder="1" applyAlignment="1" applyProtection="1">
      <alignment horizontal="center" vertical="center" wrapText="1"/>
      <protection/>
    </xf>
    <xf numFmtId="0" fontId="7" fillId="17" borderId="13" xfId="0" applyNumberFormat="1" applyFont="1" applyFill="1" applyBorder="1" applyAlignment="1" applyProtection="1">
      <alignment horizontal="center" vertical="center"/>
      <protection/>
    </xf>
    <xf numFmtId="0" fontId="7" fillId="17" borderId="14" xfId="162" applyNumberFormat="1" applyFont="1" applyFill="1" applyBorder="1" applyAlignment="1" applyProtection="1">
      <alignment horizontal="center" vertical="center"/>
      <protection/>
    </xf>
    <xf numFmtId="0" fontId="7" fillId="17" borderId="13" xfId="162" applyNumberFormat="1" applyFont="1" applyFill="1" applyBorder="1" applyAlignment="1" applyProtection="1">
      <alignment horizontal="center" vertical="center"/>
      <protection/>
    </xf>
    <xf numFmtId="0" fontId="7" fillId="17" borderId="14" xfId="162" applyNumberFormat="1" applyFont="1" applyFill="1" applyBorder="1" applyAlignment="1" applyProtection="1">
      <alignment vertical="center" wrapText="1"/>
      <protection/>
    </xf>
    <xf numFmtId="0" fontId="7" fillId="17" borderId="14" xfId="162" applyNumberFormat="1" applyFont="1" applyFill="1" applyBorder="1" applyAlignment="1" applyProtection="1">
      <alignment horizontal="center" vertical="center" wrapText="1"/>
      <protection/>
    </xf>
    <xf numFmtId="0" fontId="0" fillId="17" borderId="14" xfId="162" applyNumberFormat="1" applyFont="1" applyFill="1" applyBorder="1" applyAlignment="1" applyProtection="1">
      <alignment vertical="center" wrapText="1"/>
      <protection/>
    </xf>
    <xf numFmtId="0" fontId="40" fillId="0" borderId="14" xfId="162" applyFont="1" applyBorder="1" applyAlignment="1">
      <alignment vertical="center" wrapText="1"/>
      <protection/>
    </xf>
    <xf numFmtId="0" fontId="2" fillId="0" borderId="14" xfId="163" applyFill="1" applyBorder="1" applyAlignment="1">
      <alignment vertical="center" wrapText="1"/>
      <protection/>
    </xf>
    <xf numFmtId="0" fontId="7" fillId="17" borderId="17" xfId="0" applyNumberFormat="1" applyFont="1" applyFill="1" applyBorder="1" applyAlignment="1" applyProtection="1">
      <alignment horizontal="center" vertical="center"/>
      <protection/>
    </xf>
    <xf numFmtId="49" fontId="0" fillId="0" borderId="13" xfId="163" applyNumberFormat="1" applyFont="1" applyFill="1" applyBorder="1" applyAlignment="1">
      <alignment vertical="justify" wrapText="1"/>
      <protection/>
    </xf>
    <xf numFmtId="49" fontId="0" fillId="0" borderId="13" xfId="163" applyNumberFormat="1" applyFont="1" applyFill="1" applyBorder="1" applyAlignment="1">
      <alignment vertical="top" wrapText="1"/>
      <protection/>
    </xf>
    <xf numFmtId="49" fontId="0" fillId="0" borderId="14" xfId="163" applyNumberFormat="1" applyFont="1" applyFill="1" applyBorder="1" applyAlignment="1">
      <alignment vertical="top" wrapText="1"/>
      <protection/>
    </xf>
    <xf numFmtId="0" fontId="0" fillId="0" borderId="14" xfId="163" applyFont="1" applyFill="1" applyBorder="1" applyAlignment="1">
      <alignment vertical="top" wrapText="1"/>
      <protection/>
    </xf>
    <xf numFmtId="186" fontId="6" fillId="0" borderId="14" xfId="164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6" fontId="7" fillId="17" borderId="20" xfId="0" applyNumberFormat="1" applyFont="1" applyFill="1" applyBorder="1" applyAlignment="1" applyProtection="1">
      <alignment horizontal="center" vertical="center"/>
      <protection/>
    </xf>
    <xf numFmtId="186" fontId="7" fillId="17" borderId="20" xfId="0" applyNumberFormat="1" applyFont="1" applyFill="1" applyBorder="1" applyAlignment="1" applyProtection="1">
      <alignment vertical="center"/>
      <protection/>
    </xf>
    <xf numFmtId="186" fontId="7" fillId="17" borderId="21" xfId="0" applyNumberFormat="1" applyFont="1" applyFill="1" applyBorder="1" applyAlignment="1" applyProtection="1">
      <alignment vertical="center" wrapText="1"/>
      <protection/>
    </xf>
    <xf numFmtId="186" fontId="7" fillId="17" borderId="21" xfId="162" applyNumberFormat="1" applyFont="1" applyFill="1" applyBorder="1" applyAlignment="1" applyProtection="1">
      <alignment vertical="center" wrapText="1"/>
      <protection/>
    </xf>
    <xf numFmtId="0" fontId="7" fillId="17" borderId="17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4" xfId="0" applyNumberFormat="1" applyFont="1" applyFill="1" applyBorder="1" applyAlignment="1" applyProtection="1">
      <alignment vertical="top" wrapText="1" readingOrder="1"/>
      <protection locked="0"/>
    </xf>
    <xf numFmtId="49" fontId="0" fillId="0" borderId="13" xfId="165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8" fillId="0" borderId="14" xfId="162" applyNumberFormat="1" applyFont="1" applyFill="1" applyBorder="1" applyAlignment="1" applyProtection="1">
      <alignment vertical="center" wrapText="1"/>
      <protection/>
    </xf>
    <xf numFmtId="0" fontId="0" fillId="17" borderId="13" xfId="162" applyNumberFormat="1" applyFont="1" applyFill="1" applyBorder="1" applyAlignment="1" applyProtection="1">
      <alignment horizontal="left" vertical="center" wrapText="1"/>
      <protection/>
    </xf>
    <xf numFmtId="49" fontId="0" fillId="0" borderId="13" xfId="163" applyNumberFormat="1" applyFont="1" applyFill="1" applyBorder="1" applyAlignment="1">
      <alignment vertical="center" wrapText="1"/>
      <protection/>
    </xf>
    <xf numFmtId="0" fontId="6" fillId="17" borderId="20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164" applyFont="1" applyFill="1" applyBorder="1" applyAlignment="1">
      <alignment horizontal="left" vertical="center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0" fontId="4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164" applyNumberFormat="1" applyFont="1" applyFill="1" applyAlignment="1" applyProtection="1">
      <alignment horizontal="center" vertical="center"/>
      <protection/>
    </xf>
    <xf numFmtId="0" fontId="3" fillId="0" borderId="0" xfId="166" applyFont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196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0" xfId="164" applyNumberFormat="1" applyFont="1" applyFill="1" applyAlignment="1" applyProtection="1">
      <alignment horizontal="left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164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164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186" fontId="6" fillId="0" borderId="20" xfId="0" applyNumberFormat="1" applyFont="1" applyBorder="1" applyAlignment="1">
      <alignment horizontal="center" vertical="center" wrapText="1"/>
    </xf>
    <xf numFmtId="186" fontId="6" fillId="0" borderId="18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185" fontId="8" fillId="0" borderId="20" xfId="0" applyNumberFormat="1" applyFont="1" applyFill="1" applyBorder="1" applyAlignment="1" applyProtection="1">
      <alignment horizontal="center" vertical="center" wrapText="1"/>
      <protection/>
    </xf>
    <xf numFmtId="185" fontId="8" fillId="0" borderId="22" xfId="0" applyNumberFormat="1" applyFont="1" applyFill="1" applyBorder="1" applyAlignment="1" applyProtection="1">
      <alignment horizontal="center" vertical="center" wrapText="1"/>
      <protection/>
    </xf>
    <xf numFmtId="185" fontId="8" fillId="0" borderId="18" xfId="0" applyNumberFormat="1" applyFont="1" applyFill="1" applyBorder="1" applyAlignment="1" applyProtection="1">
      <alignment horizontal="center" vertical="center" wrapText="1"/>
      <protection/>
    </xf>
    <xf numFmtId="189" fontId="8" fillId="0" borderId="20" xfId="0" applyNumberFormat="1" applyFont="1" applyFill="1" applyBorder="1" applyAlignment="1" applyProtection="1">
      <alignment horizontal="center" vertical="center"/>
      <protection/>
    </xf>
    <xf numFmtId="189" fontId="8" fillId="0" borderId="22" xfId="0" applyNumberFormat="1" applyFont="1" applyFill="1" applyBorder="1" applyAlignment="1" applyProtection="1">
      <alignment horizontal="center" vertical="center"/>
      <protection/>
    </xf>
    <xf numFmtId="189" fontId="8" fillId="0" borderId="18" xfId="0" applyNumberFormat="1" applyFont="1" applyFill="1" applyBorder="1" applyAlignment="1" applyProtection="1">
      <alignment horizontal="center" vertical="center"/>
      <protection/>
    </xf>
    <xf numFmtId="0" fontId="7" fillId="17" borderId="22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0" fontId="7" fillId="17" borderId="20" xfId="0" applyNumberFormat="1" applyFont="1" applyFill="1" applyBorder="1" applyAlignment="1" applyProtection="1">
      <alignment horizontal="center" vertical="center" wrapText="1"/>
      <protection/>
    </xf>
    <xf numFmtId="0" fontId="7" fillId="17" borderId="22" xfId="0" applyNumberFormat="1" applyFont="1" applyFill="1" applyBorder="1" applyAlignment="1" applyProtection="1">
      <alignment horizontal="center" vertical="center" wrapText="1"/>
      <protection/>
    </xf>
    <xf numFmtId="0" fontId="7" fillId="17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17" borderId="14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Alignment="1">
      <alignment horizontal="left" vertical="center" wrapText="1"/>
    </xf>
    <xf numFmtId="49" fontId="6" fillId="0" borderId="14" xfId="196" applyNumberFormat="1" applyFont="1" applyFill="1" applyBorder="1" applyAlignment="1" applyProtection="1">
      <alignment horizontal="center" vertical="center" wrapText="1"/>
      <protection/>
    </xf>
    <xf numFmtId="184" fontId="6" fillId="0" borderId="14" xfId="196" applyNumberFormat="1" applyFont="1" applyFill="1" applyBorder="1" applyAlignment="1" applyProtection="1">
      <alignment horizontal="center" vertical="center" wrapText="1"/>
      <protection/>
    </xf>
    <xf numFmtId="0" fontId="6" fillId="17" borderId="15" xfId="164" applyFont="1" applyFill="1" applyBorder="1" applyAlignment="1">
      <alignment horizontal="left" vertical="center"/>
      <protection/>
    </xf>
    <xf numFmtId="0" fontId="7" fillId="17" borderId="20" xfId="0" applyNumberFormat="1" applyFont="1" applyFill="1" applyBorder="1" applyAlignment="1" applyProtection="1">
      <alignment horizontal="center" vertical="center"/>
      <protection/>
    </xf>
    <xf numFmtId="0" fontId="7" fillId="17" borderId="22" xfId="0" applyNumberFormat="1" applyFont="1" applyFill="1" applyBorder="1" applyAlignment="1" applyProtection="1">
      <alignment horizontal="center" vertical="center"/>
      <protection/>
    </xf>
    <xf numFmtId="0" fontId="7" fillId="17" borderId="18" xfId="0" applyNumberFormat="1" applyFont="1" applyFill="1" applyBorder="1" applyAlignment="1" applyProtection="1">
      <alignment horizontal="center" vertical="center"/>
      <protection/>
    </xf>
    <xf numFmtId="0" fontId="7" fillId="17" borderId="14" xfId="0" applyNumberFormat="1" applyFont="1" applyFill="1" applyBorder="1" applyAlignment="1" applyProtection="1">
      <alignment horizontal="center" vertical="center"/>
      <protection/>
    </xf>
    <xf numFmtId="0" fontId="7" fillId="17" borderId="13" xfId="0" applyNumberFormat="1" applyFont="1" applyFill="1" applyBorder="1" applyAlignment="1" applyProtection="1">
      <alignment horizontal="center" vertical="center" wrapText="1"/>
      <protection/>
    </xf>
    <xf numFmtId="0" fontId="7" fillId="17" borderId="19" xfId="0" applyNumberFormat="1" applyFont="1" applyFill="1" applyBorder="1" applyAlignment="1" applyProtection="1">
      <alignment horizontal="center" vertical="center" wrapText="1"/>
      <protection/>
    </xf>
    <xf numFmtId="0" fontId="7" fillId="17" borderId="16" xfId="0" applyNumberFormat="1" applyFont="1" applyFill="1" applyBorder="1" applyAlignment="1" applyProtection="1">
      <alignment horizontal="center" vertical="center" wrapText="1"/>
      <protection/>
    </xf>
  </cellXfs>
  <cellStyles count="23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2 3" xfId="23"/>
    <cellStyle name="20% - 强调文字颜色 3" xfId="24"/>
    <cellStyle name="20% - 强调文字颜色 3 2" xfId="25"/>
    <cellStyle name="20% - 强调文字颜色 3 2 2" xfId="26"/>
    <cellStyle name="20% - 强调文字颜色 3 2 3" xfId="27"/>
    <cellStyle name="20% - 强调文字颜色 4" xfId="28"/>
    <cellStyle name="20% - 强调文字颜色 4 2" xfId="29"/>
    <cellStyle name="20% - 强调文字颜色 4 2 2" xfId="30"/>
    <cellStyle name="20% - 强调文字颜色 4 2 3" xfId="31"/>
    <cellStyle name="20% - 强调文字颜色 5" xfId="32"/>
    <cellStyle name="20% - 强调文字颜色 5 2" xfId="33"/>
    <cellStyle name="20% - 强调文字颜色 5 2 2" xfId="34"/>
    <cellStyle name="20% - 强调文字颜色 5 2 3" xfId="35"/>
    <cellStyle name="20% - 强调文字颜色 6" xfId="36"/>
    <cellStyle name="20% - 强调文字颜色 6 2" xfId="37"/>
    <cellStyle name="20% - 强调文字颜色 6 2 2" xfId="38"/>
    <cellStyle name="20% - 强调文字颜色 6 2 3" xfId="39"/>
    <cellStyle name="20% - 着色 1" xfId="40"/>
    <cellStyle name="20% - 着色 1 2" xfId="41"/>
    <cellStyle name="20% - 着色 1 3" xfId="42"/>
    <cellStyle name="20% - 着色 2" xfId="43"/>
    <cellStyle name="20% - 着色 2 2" xfId="44"/>
    <cellStyle name="20% - 着色 2 3" xfId="45"/>
    <cellStyle name="20% - 着色 3" xfId="46"/>
    <cellStyle name="20% - 着色 3 2" xfId="47"/>
    <cellStyle name="20% - 着色 3 3" xfId="48"/>
    <cellStyle name="20% - 着色 4" xfId="49"/>
    <cellStyle name="20% - 着色 4 2" xfId="50"/>
    <cellStyle name="20% - 着色 4 3" xfId="51"/>
    <cellStyle name="20% - 着色 5" xfId="52"/>
    <cellStyle name="20% - 着色 5 2" xfId="53"/>
    <cellStyle name="20% - 着色 5 3" xfId="54"/>
    <cellStyle name="20% - 着色 6" xfId="55"/>
    <cellStyle name="20% - 着色 6 2" xfId="56"/>
    <cellStyle name="20% - 着色 6 3" xfId="57"/>
    <cellStyle name="40% - 强调文字颜色 1" xfId="58"/>
    <cellStyle name="40% - 强调文字颜色 1 2" xfId="59"/>
    <cellStyle name="40% - 强调文字颜色 1 2 2" xfId="60"/>
    <cellStyle name="40% - 强调文字颜色 1 2 3" xfId="61"/>
    <cellStyle name="40% - 强调文字颜色 2" xfId="62"/>
    <cellStyle name="40% - 强调文字颜色 2 2" xfId="63"/>
    <cellStyle name="40% - 强调文字颜色 2 2 2" xfId="64"/>
    <cellStyle name="40% - 强调文字颜色 2 2 3" xfId="65"/>
    <cellStyle name="40% - 强调文字颜色 3" xfId="66"/>
    <cellStyle name="40% - 强调文字颜色 3 2" xfId="67"/>
    <cellStyle name="40% - 强调文字颜色 3 2 2" xfId="68"/>
    <cellStyle name="40% - 强调文字颜色 3 2 3" xfId="69"/>
    <cellStyle name="40% - 强调文字颜色 3 3" xfId="70"/>
    <cellStyle name="40% - 强调文字颜色 4" xfId="71"/>
    <cellStyle name="40% - 强调文字颜色 4 2" xfId="72"/>
    <cellStyle name="40% - 强调文字颜色 4 2 2" xfId="73"/>
    <cellStyle name="40% - 强调文字颜色 4 2 3" xfId="74"/>
    <cellStyle name="40% - 强调文字颜色 5" xfId="75"/>
    <cellStyle name="40% - 强调文字颜色 5 2" xfId="76"/>
    <cellStyle name="40% - 强调文字颜色 5 2 2" xfId="77"/>
    <cellStyle name="40% - 强调文字颜色 5 2 3" xfId="78"/>
    <cellStyle name="40% - 强调文字颜色 6" xfId="79"/>
    <cellStyle name="40% - 强调文字颜色 6 2" xfId="80"/>
    <cellStyle name="40% - 强调文字颜色 6 2 2" xfId="81"/>
    <cellStyle name="40% - 强调文字颜色 6 2 3" xfId="82"/>
    <cellStyle name="40% - 强调文字颜色 6 3" xfId="83"/>
    <cellStyle name="40% - 着色 1" xfId="84"/>
    <cellStyle name="40% - 着色 1 2" xfId="85"/>
    <cellStyle name="40% - 着色 1 3" xfId="86"/>
    <cellStyle name="40% - 着色 2" xfId="87"/>
    <cellStyle name="40% - 着色 2 2" xfId="88"/>
    <cellStyle name="40% - 着色 2 3" xfId="89"/>
    <cellStyle name="40% - 着色 3" xfId="90"/>
    <cellStyle name="40% - 着色 3 2" xfId="91"/>
    <cellStyle name="40% - 着色 3 3" xfId="92"/>
    <cellStyle name="40% - 着色 4" xfId="93"/>
    <cellStyle name="40% - 着色 4 2" xfId="94"/>
    <cellStyle name="40% - 着色 4 3" xfId="95"/>
    <cellStyle name="40% - 着色 5" xfId="96"/>
    <cellStyle name="40% - 着色 5 2" xfId="97"/>
    <cellStyle name="40% - 着色 5 3" xfId="98"/>
    <cellStyle name="40% - 着色 6" xfId="99"/>
    <cellStyle name="40% - 着色 6 2" xfId="100"/>
    <cellStyle name="40% - 着色 6 3" xfId="101"/>
    <cellStyle name="60% - 强调文字颜色 1" xfId="102"/>
    <cellStyle name="60% - 强调文字颜色 1 2" xfId="103"/>
    <cellStyle name="60% - 强调文字颜色 1 2 2" xfId="104"/>
    <cellStyle name="60% - 强调文字颜色 1 3" xfId="105"/>
    <cellStyle name="60% - 强调文字颜色 2" xfId="106"/>
    <cellStyle name="60% - 强调文字颜色 2 2" xfId="107"/>
    <cellStyle name="60% - 强调文字颜色 2 2 2" xfId="108"/>
    <cellStyle name="60% - 强调文字颜色 3" xfId="109"/>
    <cellStyle name="60% - 强调文字颜色 3 2" xfId="110"/>
    <cellStyle name="60% - 强调文字颜色 3 2 2" xfId="111"/>
    <cellStyle name="60% - 强调文字颜色 3 3" xfId="112"/>
    <cellStyle name="60% - 强调文字颜色 4" xfId="113"/>
    <cellStyle name="60% - 强调文字颜色 4 2" xfId="114"/>
    <cellStyle name="60% - 强调文字颜色 4 2 2" xfId="115"/>
    <cellStyle name="60% - 强调文字颜色 4 3" xfId="116"/>
    <cellStyle name="60% - 强调文字颜色 5" xfId="117"/>
    <cellStyle name="60% - 强调文字颜色 5 2" xfId="118"/>
    <cellStyle name="60% - 强调文字颜色 5 2 2" xfId="119"/>
    <cellStyle name="60% - 强调文字颜色 5 3" xfId="120"/>
    <cellStyle name="60% - 强调文字颜色 6" xfId="121"/>
    <cellStyle name="60% - 强调文字颜色 6 2" xfId="122"/>
    <cellStyle name="60% - 强调文字颜色 6 2 2" xfId="123"/>
    <cellStyle name="60% - 强调文字颜色 6 3" xfId="124"/>
    <cellStyle name="60% - 着色 1" xfId="125"/>
    <cellStyle name="60% - 着色 1 2" xfId="126"/>
    <cellStyle name="60% - 着色 2" xfId="127"/>
    <cellStyle name="60% - 着色 2 2" xfId="128"/>
    <cellStyle name="60% - 着色 3" xfId="129"/>
    <cellStyle name="60% - 着色 3 2" xfId="130"/>
    <cellStyle name="60% - 着色 4" xfId="131"/>
    <cellStyle name="60% - 着色 4 2" xfId="132"/>
    <cellStyle name="60% - 着色 5" xfId="133"/>
    <cellStyle name="60% - 着色 5 2" xfId="134"/>
    <cellStyle name="60% - 着色 6" xfId="135"/>
    <cellStyle name="60% - 着色 6 2" xfId="136"/>
    <cellStyle name="ColLevel_1" xfId="137"/>
    <cellStyle name="RowLevel_1" xfId="138"/>
    <cellStyle name="Percent" xfId="139"/>
    <cellStyle name="标题" xfId="140"/>
    <cellStyle name="标题 1" xfId="141"/>
    <cellStyle name="标题 1 2" xfId="142"/>
    <cellStyle name="标题 2" xfId="143"/>
    <cellStyle name="标题 2 2" xfId="144"/>
    <cellStyle name="标题 3" xfId="145"/>
    <cellStyle name="标题 3 2" xfId="146"/>
    <cellStyle name="标题 4" xfId="147"/>
    <cellStyle name="标题 4 2" xfId="148"/>
    <cellStyle name="标题 5" xfId="149"/>
    <cellStyle name="差" xfId="150"/>
    <cellStyle name="差 2" xfId="151"/>
    <cellStyle name="差 2 2" xfId="152"/>
    <cellStyle name="差 3" xfId="153"/>
    <cellStyle name="差_（新增预算公开表20160201）2016年鞍山市市本级一般公共预算经济分类预算表" xfId="154"/>
    <cellStyle name="差_（新增预算公开表20160201）2016年鞍山市市本级一般公共预算经济分类预算表 2" xfId="155"/>
    <cellStyle name="差_StartUp" xfId="156"/>
    <cellStyle name="差_StartUp 2" xfId="157"/>
    <cellStyle name="差_填报模板 " xfId="158"/>
    <cellStyle name="差_填报模板  2" xfId="159"/>
    <cellStyle name="常规 2" xfId="160"/>
    <cellStyle name="常规 2 2" xfId="161"/>
    <cellStyle name="常规 3" xfId="162"/>
    <cellStyle name="常规 4" xfId="163"/>
    <cellStyle name="常规_Sheet1" xfId="164"/>
    <cellStyle name="常规_Sheet1 2" xfId="165"/>
    <cellStyle name="常规_附件1：2016年部门预算和“三公”经费预算公开表样" xfId="166"/>
    <cellStyle name="Hyperlink" xfId="167"/>
    <cellStyle name="好" xfId="168"/>
    <cellStyle name="好 2" xfId="169"/>
    <cellStyle name="好 2 2" xfId="170"/>
    <cellStyle name="好_（新增预算公开表20160201）2016年鞍山市市本级一般公共预算经济分类预算表" xfId="171"/>
    <cellStyle name="好_（新增预算公开表20160201）2016年鞍山市市本级一般公共预算经济分类预算表 2" xfId="172"/>
    <cellStyle name="好_StartUp" xfId="173"/>
    <cellStyle name="好_StartUp 2" xfId="174"/>
    <cellStyle name="好_填报模板 " xfId="175"/>
    <cellStyle name="好_填报模板  2" xfId="176"/>
    <cellStyle name="汇总" xfId="177"/>
    <cellStyle name="汇总 2" xfId="178"/>
    <cellStyle name="Currency" xfId="179"/>
    <cellStyle name="Currency [0]" xfId="180"/>
    <cellStyle name="计算" xfId="181"/>
    <cellStyle name="计算 2" xfId="182"/>
    <cellStyle name="计算 2 2" xfId="183"/>
    <cellStyle name="计算 3" xfId="184"/>
    <cellStyle name="检查单元格" xfId="185"/>
    <cellStyle name="检查单元格 2" xfId="186"/>
    <cellStyle name="检查单元格 2 2" xfId="187"/>
    <cellStyle name="解释性文本" xfId="188"/>
    <cellStyle name="解释性文本 2" xfId="189"/>
    <cellStyle name="警告文本" xfId="190"/>
    <cellStyle name="警告文本 2" xfId="191"/>
    <cellStyle name="链接单元格" xfId="192"/>
    <cellStyle name="链接单元格 2" xfId="193"/>
    <cellStyle name="Comma" xfId="194"/>
    <cellStyle name="千位分隔 2" xfId="195"/>
    <cellStyle name="Comma [0]" xfId="196"/>
    <cellStyle name="千位分隔[0] 2" xfId="197"/>
    <cellStyle name="强调文字颜色 1" xfId="198"/>
    <cellStyle name="强调文字颜色 1 2" xfId="199"/>
    <cellStyle name="强调文字颜色 1 2 2" xfId="200"/>
    <cellStyle name="强调文字颜色 1 3" xfId="201"/>
    <cellStyle name="强调文字颜色 2" xfId="202"/>
    <cellStyle name="强调文字颜色 2 2" xfId="203"/>
    <cellStyle name="强调文字颜色 2 2 2" xfId="204"/>
    <cellStyle name="强调文字颜色 3" xfId="205"/>
    <cellStyle name="强调文字颜色 3 2" xfId="206"/>
    <cellStyle name="强调文字颜色 3 2 2" xfId="207"/>
    <cellStyle name="强调文字颜色 4" xfId="208"/>
    <cellStyle name="强调文字颜色 4 2" xfId="209"/>
    <cellStyle name="强调文字颜色 4 2 2" xfId="210"/>
    <cellStyle name="强调文字颜色 4 3" xfId="211"/>
    <cellStyle name="强调文字颜色 5" xfId="212"/>
    <cellStyle name="强调文字颜色 5 2" xfId="213"/>
    <cellStyle name="强调文字颜色 5 2 2" xfId="214"/>
    <cellStyle name="强调文字颜色 6" xfId="215"/>
    <cellStyle name="强调文字颜色 6 2" xfId="216"/>
    <cellStyle name="强调文字颜色 6 2 2" xfId="217"/>
    <cellStyle name="适中" xfId="218"/>
    <cellStyle name="适中 2" xfId="219"/>
    <cellStyle name="适中 2 2" xfId="220"/>
    <cellStyle name="输出" xfId="221"/>
    <cellStyle name="输出 2" xfId="222"/>
    <cellStyle name="输出 2 2" xfId="223"/>
    <cellStyle name="输出 3" xfId="224"/>
    <cellStyle name="输入" xfId="225"/>
    <cellStyle name="输入 2" xfId="226"/>
    <cellStyle name="输入 2 2" xfId="227"/>
    <cellStyle name="Followed Hyperlink" xfId="228"/>
    <cellStyle name="注释" xfId="229"/>
    <cellStyle name="注释 2" xfId="230"/>
    <cellStyle name="注释 2 2" xfId="231"/>
    <cellStyle name="注释 3" xfId="232"/>
    <cellStyle name="着色 1" xfId="233"/>
    <cellStyle name="着色 1 2" xfId="234"/>
    <cellStyle name="着色 2" xfId="235"/>
    <cellStyle name="着色 2 2" xfId="236"/>
    <cellStyle name="着色 3" xfId="237"/>
    <cellStyle name="着色 3 2" xfId="238"/>
    <cellStyle name="着色 4" xfId="239"/>
    <cellStyle name="着色 4 2" xfId="240"/>
    <cellStyle name="着色 5" xfId="241"/>
    <cellStyle name="着色 5 2" xfId="242"/>
    <cellStyle name="着色 6" xfId="243"/>
    <cellStyle name="着色 6 2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55" customWidth="1"/>
    <col min="6" max="6" width="8.83203125" style="152" customWidth="1"/>
    <col min="7" max="16" width="8.83203125" style="155" customWidth="1"/>
    <col min="17" max="19" width="7" style="155" customWidth="1"/>
    <col min="20" max="20" width="50.83203125" style="155" customWidth="1"/>
    <col min="21" max="16384" width="7" style="155" customWidth="1"/>
  </cols>
  <sheetData>
    <row r="1" spans="1:26" ht="15" customHeight="1">
      <c r="A1" s="156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2"/>
      <c r="Y4"/>
      <c r="Z4"/>
    </row>
    <row r="5" spans="1:26" s="152" customFormat="1" ht="36" customHeight="1">
      <c r="A5" s="157" t="s">
        <v>0</v>
      </c>
      <c r="W5" s="158"/>
      <c r="X5" s="96"/>
      <c r="Y5" s="96"/>
      <c r="Z5" s="96"/>
    </row>
    <row r="6" spans="4:26" ht="10.5" customHeight="1">
      <c r="D6" s="152"/>
      <c r="U6" s="152"/>
      <c r="V6" s="152"/>
      <c r="W6" s="152"/>
      <c r="X6" s="152"/>
      <c r="Y6"/>
      <c r="Z6"/>
    </row>
    <row r="7" spans="4:26" ht="10.5" customHeight="1">
      <c r="D7" s="152"/>
      <c r="N7" s="152"/>
      <c r="O7" s="152"/>
      <c r="U7" s="152"/>
      <c r="V7" s="152"/>
      <c r="W7" s="152"/>
      <c r="X7" s="152"/>
      <c r="Y7"/>
      <c r="Z7"/>
    </row>
    <row r="8" spans="1:26" s="153" customFormat="1" ht="66.75" customHeight="1">
      <c r="A8" s="304" t="s">
        <v>358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159"/>
      <c r="R8" s="159"/>
      <c r="S8" s="159"/>
      <c r="T8" s="160"/>
      <c r="U8" s="159"/>
      <c r="V8" s="159"/>
      <c r="W8" s="159"/>
      <c r="X8" s="159"/>
      <c r="Y8"/>
      <c r="Z8"/>
    </row>
    <row r="9" spans="1:26" ht="19.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152"/>
      <c r="T9" s="161"/>
      <c r="U9" s="152"/>
      <c r="V9" s="152"/>
      <c r="W9" s="152"/>
      <c r="X9" s="152"/>
      <c r="Y9"/>
      <c r="Z9"/>
    </row>
    <row r="10" spans="1:26" ht="10.5" customHeight="1">
      <c r="A10" s="152"/>
      <c r="B10" s="152"/>
      <c r="D10" s="152"/>
      <c r="E10" s="152"/>
      <c r="H10" s="152"/>
      <c r="N10" s="152"/>
      <c r="O10" s="152"/>
      <c r="U10" s="152"/>
      <c r="V10" s="152"/>
      <c r="X10" s="152"/>
      <c r="Y10"/>
      <c r="Z10"/>
    </row>
    <row r="11" spans="1:26" ht="77.2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U11" s="152"/>
      <c r="V11" s="152"/>
      <c r="X11" s="152"/>
      <c r="Y11"/>
      <c r="Z11"/>
    </row>
    <row r="12" spans="1:26" ht="56.25" customHeight="1">
      <c r="A12" s="307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S12" s="152"/>
      <c r="T12" s="152"/>
      <c r="U12" s="152"/>
      <c r="V12" s="152"/>
      <c r="W12" s="152"/>
      <c r="X12" s="152"/>
      <c r="Y12"/>
      <c r="Z12"/>
    </row>
    <row r="13" spans="8:26" ht="10.5" customHeight="1">
      <c r="H13" s="152"/>
      <c r="R13" s="152"/>
      <c r="S13" s="152"/>
      <c r="U13" s="152"/>
      <c r="V13" s="152"/>
      <c r="W13" s="152"/>
      <c r="X13" s="152"/>
      <c r="Y13"/>
      <c r="Z13"/>
    </row>
    <row r="14" spans="1:26" s="154" customFormat="1" ht="25.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R14" s="162"/>
      <c r="S14" s="162"/>
      <c r="U14" s="162"/>
      <c r="V14" s="162"/>
      <c r="W14" s="162"/>
      <c r="X14" s="162"/>
      <c r="Y14" s="162"/>
      <c r="Z14" s="162"/>
    </row>
    <row r="15" spans="1:26" s="154" customFormat="1" ht="25.5" customHeight="1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S15" s="162"/>
      <c r="T15" s="162"/>
      <c r="U15" s="162"/>
      <c r="V15" s="162"/>
      <c r="W15" s="162"/>
      <c r="X15"/>
      <c r="Y15"/>
      <c r="Z15" s="162"/>
    </row>
    <row r="16" spans="15:26" ht="11.25">
      <c r="O16" s="152"/>
      <c r="V16"/>
      <c r="W16"/>
      <c r="X16"/>
      <c r="Y16"/>
      <c r="Z16" s="152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2"/>
    </row>
    <row r="21" ht="11.25">
      <c r="M21" s="152"/>
    </row>
    <row r="22" ht="11.25">
      <c r="B22" s="155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4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54" t="s">
        <v>2</v>
      </c>
    </row>
    <row r="2" s="150" customFormat="1" ht="21.75" customHeight="1">
      <c r="A2" s="151" t="s">
        <v>3</v>
      </c>
    </row>
    <row r="3" s="150" customFormat="1" ht="21.75" customHeight="1">
      <c r="A3" s="151" t="s">
        <v>4</v>
      </c>
    </row>
    <row r="4" s="150" customFormat="1" ht="21.75" customHeight="1">
      <c r="A4" s="151" t="s">
        <v>5</v>
      </c>
    </row>
    <row r="5" s="150" customFormat="1" ht="21.75" customHeight="1">
      <c r="A5" s="151" t="s">
        <v>6</v>
      </c>
    </row>
    <row r="6" s="150" customFormat="1" ht="21.75" customHeight="1">
      <c r="A6" s="151" t="s">
        <v>7</v>
      </c>
    </row>
    <row r="7" s="150" customFormat="1" ht="21.75" customHeight="1">
      <c r="A7" s="151" t="s">
        <v>8</v>
      </c>
    </row>
    <row r="8" s="150" customFormat="1" ht="21.75" customHeight="1">
      <c r="A8" s="151" t="s">
        <v>9</v>
      </c>
    </row>
    <row r="9" s="150" customFormat="1" ht="21.75" customHeight="1">
      <c r="A9" s="151" t="s">
        <v>10</v>
      </c>
    </row>
    <row r="10" s="150" customFormat="1" ht="21.75" customHeight="1">
      <c r="A10" s="151" t="s">
        <v>11</v>
      </c>
    </row>
    <row r="11" s="150" customFormat="1" ht="21.75" customHeight="1">
      <c r="A11" s="151" t="s">
        <v>12</v>
      </c>
    </row>
    <row r="12" s="150" customFormat="1" ht="21.75" customHeight="1">
      <c r="A12" s="151" t="s">
        <v>13</v>
      </c>
    </row>
    <row r="13" s="150" customFormat="1" ht="21.75" customHeight="1">
      <c r="A13" s="151" t="s">
        <v>14</v>
      </c>
    </row>
    <row r="14" s="150" customFormat="1" ht="21.75" customHeight="1">
      <c r="A14" s="151" t="s">
        <v>15</v>
      </c>
    </row>
    <row r="15" s="150" customFormat="1" ht="21.75" customHeight="1">
      <c r="A15" s="151" t="s">
        <v>16</v>
      </c>
    </row>
    <row r="16" s="150" customFormat="1" ht="21.75" customHeight="1">
      <c r="A16" s="151" t="s">
        <v>17</v>
      </c>
    </row>
    <row r="17" s="150" customFormat="1" ht="21.75" customHeight="1">
      <c r="A17" s="151" t="s">
        <v>18</v>
      </c>
    </row>
    <row r="18" s="150" customFormat="1" ht="21.75" customHeight="1">
      <c r="A18" s="151" t="s">
        <v>19</v>
      </c>
    </row>
    <row r="19" s="150" customFormat="1" ht="21.75" customHeight="1">
      <c r="A19" s="151" t="s">
        <v>20</v>
      </c>
    </row>
    <row r="20" s="150" customFormat="1" ht="21.75" customHeight="1">
      <c r="A20" s="151" t="s">
        <v>21</v>
      </c>
    </row>
    <row r="21" s="150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">
      <selection activeCell="A26" sqref="A26:D28"/>
    </sheetView>
  </sheetViews>
  <sheetFormatPr defaultColWidth="12" defaultRowHeight="11.25"/>
  <cols>
    <col min="1" max="1" width="52.66015625" style="131" customWidth="1"/>
    <col min="2" max="2" width="21.5" style="131" customWidth="1"/>
    <col min="3" max="3" width="48.66015625" style="131" customWidth="1"/>
    <col min="4" max="4" width="22.16015625" style="131" customWidth="1"/>
    <col min="5" max="16384" width="12" style="131" customWidth="1"/>
  </cols>
  <sheetData>
    <row r="1" spans="1:22" ht="27">
      <c r="A1" s="308" t="s">
        <v>22</v>
      </c>
      <c r="B1" s="308"/>
      <c r="C1" s="308"/>
      <c r="D1" s="308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4.25">
      <c r="A2" s="133"/>
      <c r="B2" s="133"/>
      <c r="C2" s="133"/>
      <c r="D2" s="134" t="s">
        <v>23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7.25" customHeight="1">
      <c r="A3" s="21" t="s">
        <v>265</v>
      </c>
      <c r="B3" s="136"/>
      <c r="C3" s="137"/>
      <c r="D3" s="134" t="s">
        <v>25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8" customHeight="1">
      <c r="A4" s="139" t="s">
        <v>26</v>
      </c>
      <c r="B4" s="139"/>
      <c r="C4" s="139" t="s">
        <v>27</v>
      </c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8" customHeight="1">
      <c r="A5" s="140" t="s">
        <v>28</v>
      </c>
      <c r="B5" s="141" t="s">
        <v>29</v>
      </c>
      <c r="C5" s="140" t="s">
        <v>28</v>
      </c>
      <c r="D5" s="268" t="s">
        <v>29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8" customHeight="1">
      <c r="A6" s="104" t="s">
        <v>30</v>
      </c>
      <c r="B6" s="90">
        <v>884.12</v>
      </c>
      <c r="C6" s="269" t="s">
        <v>31</v>
      </c>
      <c r="D6" s="270">
        <v>64.56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ht="18" customHeight="1">
      <c r="A7" s="142" t="s">
        <v>32</v>
      </c>
      <c r="B7" s="143"/>
      <c r="C7" s="100" t="s">
        <v>33</v>
      </c>
      <c r="D7" s="123">
        <v>64.56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1:22" ht="18" customHeight="1">
      <c r="A8" s="104" t="s">
        <v>252</v>
      </c>
      <c r="B8" s="143"/>
      <c r="C8" s="100" t="s">
        <v>34</v>
      </c>
      <c r="D8" s="123">
        <v>64.56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ht="18" customHeight="1">
      <c r="A9" s="104" t="s">
        <v>254</v>
      </c>
      <c r="B9" s="143"/>
      <c r="C9" s="269" t="s">
        <v>35</v>
      </c>
      <c r="D9" s="270">
        <v>22.19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1:22" ht="18" customHeight="1">
      <c r="A10" s="104" t="s">
        <v>256</v>
      </c>
      <c r="B10" s="143"/>
      <c r="C10" s="100" t="s">
        <v>36</v>
      </c>
      <c r="D10" s="123">
        <v>22.19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ht="18" customHeight="1">
      <c r="A11" s="104" t="s">
        <v>257</v>
      </c>
      <c r="B11" s="143"/>
      <c r="C11" s="100" t="s">
        <v>37</v>
      </c>
      <c r="D11" s="123">
        <v>22.19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2" ht="18" customHeight="1">
      <c r="A12" s="104" t="s">
        <v>259</v>
      </c>
      <c r="B12" s="143"/>
      <c r="C12" s="269" t="s">
        <v>356</v>
      </c>
      <c r="D12" s="270">
        <v>762.97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2" ht="18" customHeight="1">
      <c r="A13" s="142" t="s">
        <v>32</v>
      </c>
      <c r="B13" s="144"/>
      <c r="C13" s="166" t="s">
        <v>274</v>
      </c>
      <c r="D13" s="123">
        <f>D14+D15+D16</f>
        <v>762.9699999999999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ht="18" customHeight="1">
      <c r="A14" s="104" t="s">
        <v>261</v>
      </c>
      <c r="B14" s="144"/>
      <c r="C14" s="166" t="s">
        <v>275</v>
      </c>
      <c r="D14" s="123">
        <v>381.09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2:22" ht="18" customHeight="1">
      <c r="B15" s="144"/>
      <c r="C15" s="166" t="s">
        <v>277</v>
      </c>
      <c r="D15" s="123">
        <v>300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 ht="18" customHeight="1">
      <c r="A16" s="104"/>
      <c r="B16" s="144"/>
      <c r="C16" s="142" t="s">
        <v>281</v>
      </c>
      <c r="D16" s="123">
        <v>81.88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2" ht="18" customHeight="1">
      <c r="A17" s="72"/>
      <c r="B17" s="144"/>
      <c r="C17" s="269" t="s">
        <v>39</v>
      </c>
      <c r="D17" s="270">
        <v>34.4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 ht="18" customHeight="1">
      <c r="A18" s="72"/>
      <c r="B18" s="144"/>
      <c r="C18" s="100" t="s">
        <v>40</v>
      </c>
      <c r="D18" s="123">
        <v>34.4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ht="18" customHeight="1">
      <c r="A19" s="72"/>
      <c r="B19" s="144"/>
      <c r="C19" s="100" t="s">
        <v>41</v>
      </c>
      <c r="D19" s="123">
        <v>34.4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 ht="18" customHeight="1">
      <c r="A20" s="72"/>
      <c r="B20" s="144"/>
      <c r="C20" s="100"/>
      <c r="D20" s="123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ht="18" customHeight="1">
      <c r="A21" s="72"/>
      <c r="B21" s="144"/>
      <c r="C21" s="100"/>
      <c r="D21" s="123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2" ht="18" customHeight="1">
      <c r="A22" s="72"/>
      <c r="B22" s="144"/>
      <c r="C22" s="100"/>
      <c r="D22" s="123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2" ht="18" customHeight="1">
      <c r="A23" s="72"/>
      <c r="B23" s="144"/>
      <c r="C23" s="100"/>
      <c r="D23" s="123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 ht="18" customHeight="1">
      <c r="A24" s="104"/>
      <c r="B24" s="144"/>
      <c r="C24" s="100"/>
      <c r="D24" s="123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49"/>
    </row>
    <row r="25" spans="1:22" s="130" customFormat="1" ht="18" customHeight="1">
      <c r="A25" s="145" t="s">
        <v>42</v>
      </c>
      <c r="B25" s="119">
        <f>SUM(B6:B23)</f>
        <v>884.12</v>
      </c>
      <c r="C25" s="145"/>
      <c r="D25" s="146">
        <f>D6+D9+D12+D17</f>
        <v>884.12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</row>
    <row r="26" spans="1:4" ht="14.25">
      <c r="A26" s="148"/>
      <c r="B26" s="148"/>
      <c r="C26" s="309"/>
      <c r="D26" s="309"/>
    </row>
    <row r="27" spans="3:4" ht="14.25">
      <c r="C27" s="309"/>
      <c r="D27" s="309"/>
    </row>
  </sheetData>
  <sheetProtection/>
  <mergeCells count="2">
    <mergeCell ref="A1:D1"/>
    <mergeCell ref="C26:D27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8.33203125" style="37" customWidth="1"/>
    <col min="2" max="2" width="14.66015625" style="37" customWidth="1"/>
    <col min="3" max="6" width="10.33203125" style="37" customWidth="1"/>
    <col min="7" max="7" width="9.33203125" style="37" customWidth="1"/>
    <col min="8" max="8" width="10.33203125" style="37" customWidth="1"/>
    <col min="9" max="9" width="6.66015625" style="37" customWidth="1"/>
    <col min="10" max="10" width="12.66015625" style="37" customWidth="1"/>
    <col min="11" max="11" width="10" style="0" customWidth="1"/>
    <col min="12" max="12" width="11.5" style="37" customWidth="1"/>
    <col min="13" max="13" width="10.5" style="37" customWidth="1"/>
    <col min="14" max="16" width="14.16015625" style="37" customWidth="1"/>
    <col min="17" max="254" width="9.16015625" style="37" customWidth="1"/>
  </cols>
  <sheetData>
    <row r="1" spans="1:17" ht="25.5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27"/>
      <c r="L1" s="116"/>
      <c r="M1" s="116"/>
      <c r="N1" s="116"/>
      <c r="O1" s="116"/>
      <c r="P1" s="116"/>
      <c r="Q1" s="117"/>
    </row>
    <row r="2" spans="15:18" ht="17.25" customHeight="1">
      <c r="O2" s="312" t="s">
        <v>44</v>
      </c>
      <c r="P2" s="312"/>
      <c r="Q2"/>
      <c r="R2"/>
    </row>
    <row r="3" spans="1:18" ht="17.25" customHeight="1">
      <c r="A3" s="299" t="s">
        <v>265</v>
      </c>
      <c r="B3" s="299"/>
      <c r="C3" s="299"/>
      <c r="D3" s="299"/>
      <c r="E3" s="299"/>
      <c r="O3" s="312" t="s">
        <v>25</v>
      </c>
      <c r="P3" s="313"/>
      <c r="Q3"/>
      <c r="R3"/>
    </row>
    <row r="4" spans="1:17" s="105" customFormat="1" ht="12">
      <c r="A4" s="290" t="s">
        <v>45</v>
      </c>
      <c r="B4" s="106" t="s">
        <v>46</v>
      </c>
      <c r="C4" s="107"/>
      <c r="D4" s="107"/>
      <c r="E4" s="107"/>
      <c r="F4" s="107"/>
      <c r="G4" s="107"/>
      <c r="H4" s="107"/>
      <c r="I4" s="107"/>
      <c r="J4" s="107"/>
      <c r="K4" s="110"/>
      <c r="L4" s="106" t="s">
        <v>47</v>
      </c>
      <c r="M4" s="107"/>
      <c r="N4" s="107"/>
      <c r="O4" s="107"/>
      <c r="P4" s="111"/>
      <c r="Q4" s="13"/>
    </row>
    <row r="5" spans="1:17" s="105" customFormat="1" ht="40.5" customHeight="1">
      <c r="A5" s="290"/>
      <c r="B5" s="291" t="s">
        <v>48</v>
      </c>
      <c r="C5" s="295" t="s">
        <v>30</v>
      </c>
      <c r="D5" s="295"/>
      <c r="E5" s="295" t="s">
        <v>251</v>
      </c>
      <c r="F5" s="295" t="s">
        <v>253</v>
      </c>
      <c r="G5" s="295" t="s">
        <v>255</v>
      </c>
      <c r="H5" s="295" t="s">
        <v>85</v>
      </c>
      <c r="I5" s="295" t="s">
        <v>258</v>
      </c>
      <c r="J5" s="295"/>
      <c r="K5" s="295" t="s">
        <v>260</v>
      </c>
      <c r="L5" s="310" t="s">
        <v>48</v>
      </c>
      <c r="M5" s="296" t="s">
        <v>49</v>
      </c>
      <c r="N5" s="297"/>
      <c r="O5" s="298"/>
      <c r="P5" s="310" t="s">
        <v>50</v>
      </c>
      <c r="Q5" s="13"/>
    </row>
    <row r="6" spans="1:17" s="105" customFormat="1" ht="62.25" customHeight="1">
      <c r="A6" s="290"/>
      <c r="B6" s="292"/>
      <c r="C6" s="60" t="s">
        <v>51</v>
      </c>
      <c r="D6" s="24" t="s">
        <v>52</v>
      </c>
      <c r="E6" s="295"/>
      <c r="F6" s="295"/>
      <c r="G6" s="295"/>
      <c r="H6" s="295"/>
      <c r="I6" s="60" t="s">
        <v>51</v>
      </c>
      <c r="J6" s="60" t="s">
        <v>262</v>
      </c>
      <c r="K6" s="295"/>
      <c r="L6" s="311"/>
      <c r="M6" s="71" t="s">
        <v>53</v>
      </c>
      <c r="N6" s="71" t="s">
        <v>54</v>
      </c>
      <c r="O6" s="71" t="s">
        <v>55</v>
      </c>
      <c r="P6" s="311"/>
      <c r="Q6" s="13"/>
    </row>
    <row r="7" spans="1:17" s="102" customFormat="1" ht="36" customHeight="1">
      <c r="A7" s="25" t="s">
        <v>48</v>
      </c>
      <c r="B7" s="125">
        <f>SUM(B8:B14)</f>
        <v>884.12</v>
      </c>
      <c r="C7" s="125">
        <f>SUM(C8:C14)</f>
        <v>884.12</v>
      </c>
      <c r="D7" s="125">
        <f>SUM(D8:D14)</f>
        <v>0</v>
      </c>
      <c r="E7" s="125">
        <f>SUM(E8:E14)</f>
        <v>0</v>
      </c>
      <c r="F7" s="125">
        <f>SUM(F8:F14)</f>
        <v>0</v>
      </c>
      <c r="G7" s="125"/>
      <c r="H7" s="125"/>
      <c r="I7" s="125"/>
      <c r="J7" s="125"/>
      <c r="K7" s="125">
        <f aca="true" t="shared" si="0" ref="K7:P7">SUM(K8:K14)</f>
        <v>0</v>
      </c>
      <c r="L7" s="125">
        <f t="shared" si="0"/>
        <v>884.12</v>
      </c>
      <c r="M7" s="125">
        <f t="shared" si="0"/>
        <v>482.68</v>
      </c>
      <c r="N7" s="125">
        <f t="shared" si="0"/>
        <v>81.14999999999999</v>
      </c>
      <c r="O7" s="125">
        <f t="shared" si="0"/>
        <v>7.62</v>
      </c>
      <c r="P7" s="125">
        <f t="shared" si="0"/>
        <v>312.67</v>
      </c>
      <c r="Q7"/>
    </row>
    <row r="8" spans="1:16" ht="31.5" customHeight="1">
      <c r="A8" s="59" t="s">
        <v>268</v>
      </c>
      <c r="B8" s="90">
        <f>SUM(C8:K8)</f>
        <v>802.24</v>
      </c>
      <c r="C8" s="120">
        <v>802.24</v>
      </c>
      <c r="D8" s="90">
        <v>0</v>
      </c>
      <c r="E8" s="90">
        <v>0</v>
      </c>
      <c r="F8" s="90">
        <v>0</v>
      </c>
      <c r="G8" s="90"/>
      <c r="H8" s="90"/>
      <c r="I8" s="90"/>
      <c r="J8" s="90"/>
      <c r="K8" s="128">
        <v>0</v>
      </c>
      <c r="L8" s="90">
        <f>SUM(M8:P8)</f>
        <v>802.24</v>
      </c>
      <c r="M8" s="90">
        <v>424.62</v>
      </c>
      <c r="N8" s="90">
        <v>71.82</v>
      </c>
      <c r="O8" s="90">
        <v>5.8</v>
      </c>
      <c r="P8" s="120">
        <v>300</v>
      </c>
    </row>
    <row r="9" spans="1:16" ht="31.5" customHeight="1">
      <c r="A9" s="59" t="s">
        <v>267</v>
      </c>
      <c r="B9" s="90">
        <v>81.88</v>
      </c>
      <c r="C9" s="126">
        <v>81.88</v>
      </c>
      <c r="D9" s="126"/>
      <c r="E9" s="126"/>
      <c r="F9" s="126"/>
      <c r="G9" s="126"/>
      <c r="H9" s="126"/>
      <c r="I9" s="126"/>
      <c r="J9" s="126"/>
      <c r="K9" s="129"/>
      <c r="L9" s="90">
        <v>81.88</v>
      </c>
      <c r="M9" s="90">
        <v>58.06</v>
      </c>
      <c r="N9" s="90">
        <v>9.33</v>
      </c>
      <c r="O9" s="90">
        <v>1.82</v>
      </c>
      <c r="P9" s="126">
        <v>12.67</v>
      </c>
    </row>
    <row r="10" spans="1:16" ht="31.5" customHeight="1">
      <c r="A10" s="104"/>
      <c r="B10" s="90"/>
      <c r="C10" s="108"/>
      <c r="D10" s="108"/>
      <c r="E10" s="108"/>
      <c r="F10" s="108"/>
      <c r="G10" s="108"/>
      <c r="H10" s="108"/>
      <c r="I10" s="108"/>
      <c r="J10" s="108"/>
      <c r="K10" s="123"/>
      <c r="L10" s="90">
        <f>SUM(M10:P10)</f>
        <v>0</v>
      </c>
      <c r="M10" s="90"/>
      <c r="N10" s="90"/>
      <c r="O10" s="90"/>
      <c r="P10" s="121"/>
    </row>
    <row r="11" spans="1:16" ht="31.5" customHeight="1">
      <c r="A11" s="59"/>
      <c r="B11" s="90">
        <f>SUM(C11:K11)</f>
        <v>0</v>
      </c>
      <c r="C11" s="108"/>
      <c r="D11" s="108"/>
      <c r="E11" s="108"/>
      <c r="F11" s="121"/>
      <c r="G11" s="121"/>
      <c r="H11" s="121"/>
      <c r="I11" s="121"/>
      <c r="J11" s="121"/>
      <c r="K11" s="123"/>
      <c r="L11" s="90">
        <f>SUM(M11:P11)</f>
        <v>0</v>
      </c>
      <c r="M11" s="90"/>
      <c r="N11" s="90"/>
      <c r="O11" s="90"/>
      <c r="P11" s="121"/>
    </row>
    <row r="12" spans="1:16" ht="31.5" customHeight="1">
      <c r="A12" s="104"/>
      <c r="B12" s="90">
        <f>SUM(C12:K12)</f>
        <v>0</v>
      </c>
      <c r="C12" s="108"/>
      <c r="D12" s="108"/>
      <c r="E12" s="108"/>
      <c r="F12" s="121"/>
      <c r="G12" s="121"/>
      <c r="H12" s="121"/>
      <c r="I12" s="121"/>
      <c r="J12" s="121"/>
      <c r="K12" s="123"/>
      <c r="L12" s="90">
        <f>SUM(M12:P12)</f>
        <v>0</v>
      </c>
      <c r="M12" s="90"/>
      <c r="N12" s="90"/>
      <c r="O12" s="90"/>
      <c r="P12" s="121"/>
    </row>
    <row r="13" spans="1:16" ht="31.5" customHeight="1">
      <c r="A13" s="59"/>
      <c r="B13" s="90">
        <f>SUM(C13:K13)</f>
        <v>0</v>
      </c>
      <c r="C13" s="108"/>
      <c r="D13" s="108"/>
      <c r="E13" s="108"/>
      <c r="F13" s="108"/>
      <c r="G13" s="108"/>
      <c r="H13" s="108"/>
      <c r="I13" s="108"/>
      <c r="J13" s="108"/>
      <c r="K13" s="123"/>
      <c r="L13" s="90">
        <f>SUM(M13:P13)</f>
        <v>0</v>
      </c>
      <c r="M13" s="90"/>
      <c r="N13" s="90"/>
      <c r="O13" s="90"/>
      <c r="P13" s="121"/>
    </row>
    <row r="14" spans="1:16" ht="31.5" customHeight="1">
      <c r="A14" s="59"/>
      <c r="B14" s="90">
        <f>SUM(C14:K14)</f>
        <v>0</v>
      </c>
      <c r="C14" s="108"/>
      <c r="D14" s="108"/>
      <c r="E14" s="108"/>
      <c r="F14" s="108"/>
      <c r="G14" s="108"/>
      <c r="H14" s="108"/>
      <c r="I14" s="108"/>
      <c r="J14" s="108"/>
      <c r="K14" s="123"/>
      <c r="L14" s="90">
        <f>SUM(M14:P14)</f>
        <v>0</v>
      </c>
      <c r="M14" s="90"/>
      <c r="N14" s="90"/>
      <c r="O14" s="90"/>
      <c r="P14" s="121"/>
    </row>
    <row r="15" spans="1:16" ht="36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</row>
    <row r="16" spans="6:11" ht="10.5" customHeight="1">
      <c r="F16" s="51"/>
      <c r="G16" s="51"/>
      <c r="H16" s="51"/>
      <c r="I16" s="51"/>
      <c r="J16" s="51"/>
      <c r="K16" s="96"/>
    </row>
    <row r="17" ht="10.5" customHeight="1">
      <c r="C17" s="51"/>
    </row>
  </sheetData>
  <sheetProtection/>
  <mergeCells count="16">
    <mergeCell ref="A15:P15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  <mergeCell ref="A3:E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1">
      <selection activeCell="E20" sqref="E20"/>
    </sheetView>
  </sheetViews>
  <sheetFormatPr defaultColWidth="9.16015625" defaultRowHeight="11.25"/>
  <cols>
    <col min="1" max="1" width="16.16015625" style="37" customWidth="1"/>
    <col min="2" max="4" width="4.33203125" style="37" customWidth="1"/>
    <col min="5" max="5" width="9.33203125" style="37" customWidth="1"/>
    <col min="6" max="6" width="11.5" style="37" bestFit="1" customWidth="1"/>
    <col min="7" max="7" width="12.33203125" style="37" customWidth="1"/>
    <col min="8" max="11" width="9.33203125" style="37" customWidth="1"/>
    <col min="12" max="12" width="9.33203125" style="0" customWidth="1"/>
    <col min="13" max="16" width="9.33203125" style="37" customWidth="1"/>
    <col min="17" max="249" width="9.16015625" style="37" customWidth="1"/>
  </cols>
  <sheetData>
    <row r="1" spans="1:15" ht="28.5" customHeight="1">
      <c r="A1" s="316" t="s">
        <v>56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3:15" ht="10.5" customHeight="1">
      <c r="M2"/>
      <c r="N2" s="163"/>
      <c r="O2" s="164" t="s">
        <v>57</v>
      </c>
    </row>
    <row r="3" spans="1:15" ht="17.25" customHeight="1">
      <c r="A3" s="299" t="s">
        <v>265</v>
      </c>
      <c r="B3" s="299"/>
      <c r="C3" s="299"/>
      <c r="D3" s="299"/>
      <c r="E3" s="299"/>
      <c r="F3" s="299"/>
      <c r="G3" s="299"/>
      <c r="M3"/>
      <c r="N3" s="317" t="s">
        <v>25</v>
      </c>
      <c r="O3" s="317"/>
    </row>
    <row r="4" spans="1:15" s="105" customFormat="1" ht="12">
      <c r="A4" s="291" t="s">
        <v>45</v>
      </c>
      <c r="B4" s="318" t="s">
        <v>263</v>
      </c>
      <c r="C4" s="318"/>
      <c r="D4" s="318"/>
      <c r="E4" s="287" t="s">
        <v>59</v>
      </c>
      <c r="F4" s="319" t="s">
        <v>46</v>
      </c>
      <c r="G4" s="319"/>
      <c r="H4" s="319"/>
      <c r="I4" s="319"/>
      <c r="J4" s="319"/>
      <c r="K4" s="319"/>
      <c r="L4" s="319"/>
      <c r="M4" s="319"/>
      <c r="N4" s="319"/>
      <c r="O4" s="319"/>
    </row>
    <row r="5" spans="1:15" s="105" customFormat="1" ht="63" customHeight="1">
      <c r="A5" s="294"/>
      <c r="B5" s="285" t="s">
        <v>60</v>
      </c>
      <c r="C5" s="285" t="s">
        <v>61</v>
      </c>
      <c r="D5" s="285" t="s">
        <v>62</v>
      </c>
      <c r="E5" s="314"/>
      <c r="F5" s="291" t="s">
        <v>48</v>
      </c>
      <c r="G5" s="295" t="s">
        <v>30</v>
      </c>
      <c r="H5" s="295"/>
      <c r="I5" s="295" t="s">
        <v>251</v>
      </c>
      <c r="J5" s="295" t="s">
        <v>253</v>
      </c>
      <c r="K5" s="295" t="s">
        <v>255</v>
      </c>
      <c r="L5" s="295" t="s">
        <v>85</v>
      </c>
      <c r="M5" s="295" t="s">
        <v>258</v>
      </c>
      <c r="N5" s="295"/>
      <c r="O5" s="295" t="s">
        <v>260</v>
      </c>
    </row>
    <row r="6" spans="1:15" s="105" customFormat="1" ht="51.75" customHeight="1">
      <c r="A6" s="292"/>
      <c r="B6" s="286"/>
      <c r="C6" s="286"/>
      <c r="D6" s="286"/>
      <c r="E6" s="315"/>
      <c r="F6" s="292"/>
      <c r="G6" s="60" t="s">
        <v>51</v>
      </c>
      <c r="H6" s="24" t="s">
        <v>52</v>
      </c>
      <c r="I6" s="295"/>
      <c r="J6" s="295"/>
      <c r="K6" s="295"/>
      <c r="L6" s="295"/>
      <c r="M6" s="60" t="s">
        <v>51</v>
      </c>
      <c r="N6" s="60" t="s">
        <v>262</v>
      </c>
      <c r="O6" s="295"/>
    </row>
    <row r="7" spans="1:249" s="13" customFormat="1" ht="24" customHeight="1">
      <c r="A7" s="76"/>
      <c r="B7" s="77"/>
      <c r="C7" s="77"/>
      <c r="D7" s="77"/>
      <c r="E7" s="78" t="s">
        <v>48</v>
      </c>
      <c r="F7" s="119">
        <f>SUM(F8:F21)</f>
        <v>884.12</v>
      </c>
      <c r="G7" s="119">
        <f>SUM(G8:G21)</f>
        <v>884.12</v>
      </c>
      <c r="H7" s="119">
        <v>0</v>
      </c>
      <c r="I7" s="119">
        <v>0</v>
      </c>
      <c r="J7" s="119">
        <v>0</v>
      </c>
      <c r="K7" s="119"/>
      <c r="L7" s="122">
        <v>0</v>
      </c>
      <c r="M7" s="82"/>
      <c r="N7" s="82"/>
      <c r="O7" s="82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</row>
    <row r="8" spans="1:15" ht="33.75" customHeight="1">
      <c r="A8" s="281" t="s">
        <v>359</v>
      </c>
      <c r="B8" s="31"/>
      <c r="C8" s="31"/>
      <c r="D8" s="31"/>
      <c r="E8" s="58"/>
      <c r="F8" s="90">
        <f>SUM(G8:L8)</f>
        <v>802.24</v>
      </c>
      <c r="G8" s="120">
        <v>802.24</v>
      </c>
      <c r="H8" s="108"/>
      <c r="I8" s="108"/>
      <c r="J8" s="108"/>
      <c r="K8" s="108"/>
      <c r="L8" s="123"/>
      <c r="M8" s="53"/>
      <c r="N8" s="53"/>
      <c r="O8" s="53"/>
    </row>
    <row r="9" spans="1:15" ht="26.25" customHeight="1">
      <c r="A9" s="59" t="s">
        <v>267</v>
      </c>
      <c r="B9" s="31"/>
      <c r="C9" s="31"/>
      <c r="D9" s="31"/>
      <c r="E9" s="58"/>
      <c r="F9" s="90">
        <f aca="true" t="shared" si="0" ref="F9:F21">SUM(G9:L9)</f>
        <v>81.88</v>
      </c>
      <c r="G9" s="108">
        <v>81.88</v>
      </c>
      <c r="H9" s="108"/>
      <c r="I9" s="108"/>
      <c r="J9" s="121"/>
      <c r="K9" s="121"/>
      <c r="L9" s="123"/>
      <c r="M9" s="53"/>
      <c r="N9" s="53"/>
      <c r="O9" s="53"/>
    </row>
    <row r="10" spans="1:15" ht="21" customHeight="1">
      <c r="A10" s="104"/>
      <c r="B10" s="31"/>
      <c r="C10" s="31"/>
      <c r="D10" s="31"/>
      <c r="E10" s="58"/>
      <c r="F10" s="90">
        <f t="shared" si="0"/>
        <v>0</v>
      </c>
      <c r="G10" s="121"/>
      <c r="H10" s="108"/>
      <c r="I10" s="108"/>
      <c r="J10" s="108"/>
      <c r="K10" s="108"/>
      <c r="L10" s="123"/>
      <c r="M10" s="53"/>
      <c r="N10" s="53"/>
      <c r="O10" s="53"/>
    </row>
    <row r="11" spans="1:15" ht="21" customHeight="1">
      <c r="A11" s="59"/>
      <c r="B11" s="31"/>
      <c r="C11" s="31"/>
      <c r="D11" s="31"/>
      <c r="E11" s="58"/>
      <c r="F11" s="90">
        <f t="shared" si="0"/>
        <v>0</v>
      </c>
      <c r="G11" s="121"/>
      <c r="H11" s="108"/>
      <c r="I11" s="108"/>
      <c r="J11" s="108"/>
      <c r="K11" s="108"/>
      <c r="L11" s="123"/>
      <c r="M11" s="53"/>
      <c r="N11" s="53"/>
      <c r="O11" s="53"/>
    </row>
    <row r="12" spans="1:15" ht="21" customHeight="1">
      <c r="A12" s="59"/>
      <c r="B12" s="31"/>
      <c r="C12" s="31"/>
      <c r="D12" s="31"/>
      <c r="E12" s="58"/>
      <c r="F12" s="90">
        <f t="shared" si="0"/>
        <v>0</v>
      </c>
      <c r="G12" s="121"/>
      <c r="H12" s="108"/>
      <c r="I12" s="108"/>
      <c r="J12" s="108"/>
      <c r="K12" s="108"/>
      <c r="L12" s="123"/>
      <c r="M12" s="53"/>
      <c r="N12" s="53"/>
      <c r="O12" s="53"/>
    </row>
    <row r="13" spans="1:15" ht="21" customHeight="1" hidden="1">
      <c r="A13" s="59"/>
      <c r="B13" s="31"/>
      <c r="C13" s="31"/>
      <c r="D13" s="31"/>
      <c r="E13" s="58"/>
      <c r="F13" s="90">
        <f t="shared" si="0"/>
        <v>0</v>
      </c>
      <c r="G13" s="121"/>
      <c r="H13" s="121"/>
      <c r="I13" s="108"/>
      <c r="J13" s="108"/>
      <c r="K13" s="108"/>
      <c r="L13" s="123"/>
      <c r="M13" s="53"/>
      <c r="N13" s="53"/>
      <c r="O13" s="53"/>
    </row>
    <row r="14" spans="1:15" ht="21" customHeight="1" hidden="1">
      <c r="A14" s="59"/>
      <c r="B14" s="31"/>
      <c r="C14" s="31"/>
      <c r="D14" s="31"/>
      <c r="E14" s="58"/>
      <c r="F14" s="90">
        <f t="shared" si="0"/>
        <v>0</v>
      </c>
      <c r="G14" s="121"/>
      <c r="H14" s="121"/>
      <c r="I14" s="121"/>
      <c r="J14" s="108"/>
      <c r="K14" s="108"/>
      <c r="L14" s="123"/>
      <c r="M14" s="53"/>
      <c r="N14" s="53"/>
      <c r="O14" s="53"/>
    </row>
    <row r="15" spans="1:15" ht="21" customHeight="1" hidden="1">
      <c r="A15" s="59"/>
      <c r="B15" s="31"/>
      <c r="C15" s="31"/>
      <c r="D15" s="31"/>
      <c r="E15" s="58"/>
      <c r="F15" s="90">
        <f t="shared" si="0"/>
        <v>0</v>
      </c>
      <c r="G15" s="121"/>
      <c r="H15" s="121"/>
      <c r="I15" s="121"/>
      <c r="J15" s="121"/>
      <c r="K15" s="121"/>
      <c r="L15" s="124"/>
      <c r="M15" s="53"/>
      <c r="N15" s="53"/>
      <c r="O15" s="53"/>
    </row>
    <row r="16" spans="1:15" ht="21" customHeight="1" hidden="1">
      <c r="A16" s="59"/>
      <c r="B16" s="31"/>
      <c r="C16" s="31"/>
      <c r="D16" s="31"/>
      <c r="E16" s="58"/>
      <c r="F16" s="90">
        <f t="shared" si="0"/>
        <v>0</v>
      </c>
      <c r="G16" s="121"/>
      <c r="H16" s="121"/>
      <c r="I16" s="121"/>
      <c r="J16" s="121"/>
      <c r="K16" s="121"/>
      <c r="L16" s="124"/>
      <c r="M16" s="53"/>
      <c r="N16" s="53"/>
      <c r="O16" s="53"/>
    </row>
    <row r="17" spans="1:15" ht="21" customHeight="1" hidden="1">
      <c r="A17" s="59"/>
      <c r="B17" s="31"/>
      <c r="C17" s="31"/>
      <c r="D17" s="31"/>
      <c r="E17" s="58"/>
      <c r="F17" s="90">
        <f t="shared" si="0"/>
        <v>0</v>
      </c>
      <c r="G17" s="121"/>
      <c r="H17" s="121"/>
      <c r="I17" s="121"/>
      <c r="J17" s="121"/>
      <c r="K17" s="121"/>
      <c r="L17" s="124"/>
      <c r="M17" s="53"/>
      <c r="N17" s="53"/>
      <c r="O17" s="53"/>
    </row>
    <row r="18" spans="1:15" ht="21" customHeight="1" hidden="1">
      <c r="A18" s="59"/>
      <c r="B18" s="31"/>
      <c r="C18" s="31"/>
      <c r="D18" s="31"/>
      <c r="E18" s="58"/>
      <c r="F18" s="90">
        <f t="shared" si="0"/>
        <v>0</v>
      </c>
      <c r="G18" s="121"/>
      <c r="H18" s="121"/>
      <c r="I18" s="121"/>
      <c r="J18" s="121"/>
      <c r="K18" s="121"/>
      <c r="L18" s="124"/>
      <c r="M18" s="53"/>
      <c r="N18" s="53"/>
      <c r="O18" s="53"/>
    </row>
    <row r="19" spans="1:15" ht="21" customHeight="1" hidden="1">
      <c r="A19" s="59"/>
      <c r="B19" s="31"/>
      <c r="C19" s="31"/>
      <c r="D19" s="31"/>
      <c r="E19" s="58"/>
      <c r="F19" s="90">
        <f t="shared" si="0"/>
        <v>0</v>
      </c>
      <c r="G19" s="121"/>
      <c r="H19" s="121"/>
      <c r="I19" s="121"/>
      <c r="J19" s="121"/>
      <c r="K19" s="121"/>
      <c r="L19" s="124"/>
      <c r="M19" s="53"/>
      <c r="N19" s="53"/>
      <c r="O19" s="53"/>
    </row>
    <row r="20" spans="1:15" ht="21" customHeight="1">
      <c r="A20" s="59"/>
      <c r="B20" s="31"/>
      <c r="C20" s="31"/>
      <c r="D20" s="31"/>
      <c r="E20" s="58"/>
      <c r="F20" s="90">
        <f t="shared" si="0"/>
        <v>0</v>
      </c>
      <c r="G20" s="121"/>
      <c r="H20" s="121"/>
      <c r="I20" s="121"/>
      <c r="J20" s="121"/>
      <c r="K20" s="121"/>
      <c r="L20" s="124"/>
      <c r="M20" s="53"/>
      <c r="N20" s="53"/>
      <c r="O20" s="53"/>
    </row>
    <row r="21" spans="1:15" ht="21" customHeight="1">
      <c r="A21" s="59"/>
      <c r="B21" s="31"/>
      <c r="C21" s="31"/>
      <c r="D21" s="31"/>
      <c r="E21" s="58"/>
      <c r="F21" s="90">
        <f t="shared" si="0"/>
        <v>0</v>
      </c>
      <c r="G21" s="121"/>
      <c r="H21" s="121"/>
      <c r="I21" s="121"/>
      <c r="J21" s="121"/>
      <c r="K21" s="121"/>
      <c r="L21" s="124"/>
      <c r="M21" s="53"/>
      <c r="N21" s="53"/>
      <c r="O21" s="53"/>
    </row>
    <row r="22" spans="1:15" ht="14.2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</row>
  </sheetData>
  <sheetProtection/>
  <mergeCells count="19">
    <mergeCell ref="O5:O6"/>
    <mergeCell ref="K5:K6"/>
    <mergeCell ref="L5:L6"/>
    <mergeCell ref="M5:N5"/>
    <mergeCell ref="A1:O1"/>
    <mergeCell ref="N3:O3"/>
    <mergeCell ref="B4:D4"/>
    <mergeCell ref="F4:O4"/>
    <mergeCell ref="A3:G3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G5:H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1"/>
  <sheetViews>
    <sheetView showGridLines="0" showZeros="0" zoomScalePageLayoutView="0" workbookViewId="0" topLeftCell="A4">
      <selection activeCell="E88" sqref="E88"/>
    </sheetView>
  </sheetViews>
  <sheetFormatPr defaultColWidth="9.16015625" defaultRowHeight="11.25"/>
  <cols>
    <col min="1" max="1" width="17.66015625" style="37" customWidth="1"/>
    <col min="2" max="4" width="7.5" style="37" customWidth="1"/>
    <col min="5" max="5" width="42" style="37" bestFit="1" customWidth="1"/>
    <col min="6" max="10" width="13.16015625" style="37" customWidth="1"/>
    <col min="11" max="248" width="9.16015625" style="37" customWidth="1"/>
    <col min="249" max="254" width="9.16015625" style="0" customWidth="1"/>
  </cols>
  <sheetData>
    <row r="1" spans="1:11" ht="27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9:12" ht="12">
      <c r="I2" s="312" t="s">
        <v>64</v>
      </c>
      <c r="J2" s="312"/>
      <c r="K2"/>
      <c r="L2"/>
    </row>
    <row r="3" spans="1:12" ht="17.25" customHeight="1">
      <c r="A3" s="299" t="s">
        <v>266</v>
      </c>
      <c r="B3" s="299"/>
      <c r="C3" s="299"/>
      <c r="D3" s="299"/>
      <c r="E3" s="299"/>
      <c r="I3" s="312" t="s">
        <v>25</v>
      </c>
      <c r="J3" s="313"/>
      <c r="K3"/>
      <c r="L3"/>
    </row>
    <row r="4" spans="1:11" s="105" customFormat="1" ht="12">
      <c r="A4" s="290" t="s">
        <v>45</v>
      </c>
      <c r="B4" s="318" t="s">
        <v>58</v>
      </c>
      <c r="C4" s="318"/>
      <c r="D4" s="318"/>
      <c r="E4" s="323" t="s">
        <v>59</v>
      </c>
      <c r="F4" s="106" t="s">
        <v>47</v>
      </c>
      <c r="G4" s="107"/>
      <c r="H4" s="107"/>
      <c r="I4" s="107"/>
      <c r="J4" s="111"/>
      <c r="K4" s="13"/>
    </row>
    <row r="5" spans="1:11" s="105" customFormat="1" ht="12">
      <c r="A5" s="290"/>
      <c r="B5" s="321" t="s">
        <v>60</v>
      </c>
      <c r="C5" s="321" t="s">
        <v>61</v>
      </c>
      <c r="D5" s="321" t="s">
        <v>62</v>
      </c>
      <c r="E5" s="323"/>
      <c r="F5" s="310" t="s">
        <v>48</v>
      </c>
      <c r="G5" s="296"/>
      <c r="H5" s="297"/>
      <c r="I5" s="298"/>
      <c r="J5" s="310" t="s">
        <v>50</v>
      </c>
      <c r="K5" s="13"/>
    </row>
    <row r="6" spans="1:11" s="105" customFormat="1" ht="24">
      <c r="A6" s="290"/>
      <c r="B6" s="322"/>
      <c r="C6" s="322"/>
      <c r="D6" s="322"/>
      <c r="E6" s="323"/>
      <c r="F6" s="311"/>
      <c r="G6" s="71" t="s">
        <v>53</v>
      </c>
      <c r="H6" s="71" t="s">
        <v>54</v>
      </c>
      <c r="I6" s="71" t="s">
        <v>55</v>
      </c>
      <c r="J6" s="311"/>
      <c r="K6" s="13"/>
    </row>
    <row r="7" spans="1:248" s="13" customFormat="1" ht="18.75" customHeight="1">
      <c r="A7" s="76"/>
      <c r="B7" s="77"/>
      <c r="C7" s="77"/>
      <c r="D7" s="77"/>
      <c r="E7" s="177" t="s">
        <v>286</v>
      </c>
      <c r="F7" s="187">
        <f>SUM(G7:J7)</f>
        <v>884.1200000000001</v>
      </c>
      <c r="G7" s="119">
        <f>G8+G87</f>
        <v>482.68</v>
      </c>
      <c r="H7" s="119">
        <f>H8+H87</f>
        <v>81.15</v>
      </c>
      <c r="I7" s="119">
        <f>I8+I87</f>
        <v>7.62</v>
      </c>
      <c r="J7" s="119">
        <f>J8+J87</f>
        <v>312.67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s="13" customFormat="1" ht="24.75" customHeight="1">
      <c r="A8" s="281" t="s">
        <v>359</v>
      </c>
      <c r="B8" s="77"/>
      <c r="C8" s="77"/>
      <c r="D8" s="77"/>
      <c r="E8" s="177" t="s">
        <v>285</v>
      </c>
      <c r="F8" s="187">
        <f>SUM(G8:J8)</f>
        <v>802.24</v>
      </c>
      <c r="G8" s="119">
        <f>G9+G76+G79+G83</f>
        <v>424.62</v>
      </c>
      <c r="H8" s="119">
        <f>H9+H79</f>
        <v>71.82000000000001</v>
      </c>
      <c r="I8" s="119">
        <f>I9+I79</f>
        <v>5.8</v>
      </c>
      <c r="J8" s="119">
        <f>J79</f>
        <v>300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10" ht="20.25" customHeight="1">
      <c r="A9" s="165"/>
      <c r="B9" s="183" t="s">
        <v>65</v>
      </c>
      <c r="C9" s="183"/>
      <c r="D9" s="183"/>
      <c r="E9" s="184" t="s">
        <v>66</v>
      </c>
      <c r="F9" s="187">
        <f>SUM(G9:J9)</f>
        <v>64.56</v>
      </c>
      <c r="G9" s="187">
        <v>56.23</v>
      </c>
      <c r="H9" s="187">
        <v>2.65</v>
      </c>
      <c r="I9" s="187">
        <v>5.68</v>
      </c>
      <c r="J9" s="90"/>
    </row>
    <row r="10" spans="2:10" ht="18.75" customHeight="1" hidden="1">
      <c r="B10" s="99"/>
      <c r="C10" s="99"/>
      <c r="D10" s="99"/>
      <c r="E10" s="100"/>
      <c r="F10" s="90"/>
      <c r="G10" s="129"/>
      <c r="H10" s="90"/>
      <c r="I10" s="90"/>
      <c r="J10" s="90"/>
    </row>
    <row r="11" spans="1:10" ht="18.75" customHeight="1" hidden="1">
      <c r="A11" s="59"/>
      <c r="B11" s="99"/>
      <c r="C11" s="99"/>
      <c r="D11" s="99"/>
      <c r="E11" s="100"/>
      <c r="F11" s="90"/>
      <c r="G11" s="129"/>
      <c r="H11" s="90"/>
      <c r="I11" s="90"/>
      <c r="J11" s="90"/>
    </row>
    <row r="12" spans="1:10" ht="18.75" customHeight="1" hidden="1">
      <c r="A12" s="59"/>
      <c r="B12" s="99"/>
      <c r="C12" s="99"/>
      <c r="D12" s="99"/>
      <c r="E12" s="100"/>
      <c r="F12" s="90"/>
      <c r="G12" s="129"/>
      <c r="H12" s="90"/>
      <c r="I12" s="90"/>
      <c r="J12" s="90"/>
    </row>
    <row r="13" spans="1:10" ht="18.75" customHeight="1" hidden="1">
      <c r="A13" s="59"/>
      <c r="B13" s="99"/>
      <c r="C13" s="99"/>
      <c r="D13" s="99"/>
      <c r="E13" s="100"/>
      <c r="F13" s="90"/>
      <c r="G13" s="129"/>
      <c r="H13" s="90"/>
      <c r="I13" s="90"/>
      <c r="J13" s="90"/>
    </row>
    <row r="14" spans="1:10" ht="18.75" customHeight="1" hidden="1">
      <c r="A14" s="59"/>
      <c r="B14" s="99"/>
      <c r="C14" s="99"/>
      <c r="D14" s="99"/>
      <c r="E14" s="100"/>
      <c r="F14" s="90"/>
      <c r="G14" s="129"/>
      <c r="H14" s="90"/>
      <c r="I14" s="90"/>
      <c r="J14" s="90"/>
    </row>
    <row r="15" spans="1:10" ht="18.75" customHeight="1" hidden="1">
      <c r="A15" s="59"/>
      <c r="B15" s="99"/>
      <c r="C15" s="99"/>
      <c r="D15" s="99"/>
      <c r="E15" s="100"/>
      <c r="F15" s="90"/>
      <c r="G15" s="129"/>
      <c r="H15" s="90"/>
      <c r="I15" s="90"/>
      <c r="J15" s="90"/>
    </row>
    <row r="16" spans="1:10" ht="18.75" customHeight="1" hidden="1">
      <c r="A16" s="59"/>
      <c r="B16" s="99"/>
      <c r="C16" s="99"/>
      <c r="D16" s="99"/>
      <c r="E16" s="100"/>
      <c r="F16" s="90"/>
      <c r="G16" s="129"/>
      <c r="H16" s="90"/>
      <c r="I16" s="90"/>
      <c r="J16" s="90"/>
    </row>
    <row r="17" spans="1:10" ht="18.75" customHeight="1" hidden="1">
      <c r="A17" s="59"/>
      <c r="B17" s="99"/>
      <c r="C17" s="99"/>
      <c r="D17" s="99"/>
      <c r="E17" s="100"/>
      <c r="F17" s="90"/>
      <c r="G17" s="129"/>
      <c r="H17" s="90"/>
      <c r="I17" s="90"/>
      <c r="J17" s="90"/>
    </row>
    <row r="18" spans="1:10" ht="18.75" customHeight="1" hidden="1">
      <c r="A18" s="59"/>
      <c r="B18" s="99"/>
      <c r="C18" s="99"/>
      <c r="D18" s="99"/>
      <c r="E18" s="100"/>
      <c r="F18" s="90"/>
      <c r="G18" s="129"/>
      <c r="H18" s="90"/>
      <c r="I18" s="90"/>
      <c r="J18" s="90"/>
    </row>
    <row r="19" spans="1:10" ht="18.75" customHeight="1" hidden="1">
      <c r="A19" s="59"/>
      <c r="B19" s="99"/>
      <c r="C19" s="99"/>
      <c r="D19" s="99"/>
      <c r="E19" s="100"/>
      <c r="F19" s="90"/>
      <c r="G19" s="129"/>
      <c r="H19" s="90"/>
      <c r="I19" s="90"/>
      <c r="J19" s="90"/>
    </row>
    <row r="20" spans="1:10" ht="18.75" customHeight="1" hidden="1">
      <c r="A20" s="59"/>
      <c r="B20" s="99"/>
      <c r="C20" s="99"/>
      <c r="D20" s="99"/>
      <c r="E20" s="100"/>
      <c r="F20" s="90"/>
      <c r="G20" s="129"/>
      <c r="H20" s="90"/>
      <c r="I20" s="90"/>
      <c r="J20" s="90"/>
    </row>
    <row r="21" spans="1:10" ht="18.75" customHeight="1" hidden="1">
      <c r="A21" s="59"/>
      <c r="B21" s="99"/>
      <c r="C21" s="99"/>
      <c r="D21" s="99"/>
      <c r="E21" s="100"/>
      <c r="F21" s="90"/>
      <c r="G21" s="129"/>
      <c r="H21" s="90"/>
      <c r="I21" s="90"/>
      <c r="J21" s="90"/>
    </row>
    <row r="22" spans="1:10" ht="18.75" customHeight="1" hidden="1">
      <c r="A22" s="59"/>
      <c r="B22" s="99"/>
      <c r="C22" s="99"/>
      <c r="D22" s="99"/>
      <c r="E22" s="100"/>
      <c r="F22" s="90"/>
      <c r="G22" s="129"/>
      <c r="H22" s="90"/>
      <c r="I22" s="90"/>
      <c r="J22" s="90"/>
    </row>
    <row r="23" spans="1:10" ht="18.75" customHeight="1" hidden="1">
      <c r="A23" s="59"/>
      <c r="B23" s="99"/>
      <c r="C23" s="99"/>
      <c r="D23" s="99"/>
      <c r="E23" s="100"/>
      <c r="F23" s="90"/>
      <c r="G23" s="129"/>
      <c r="H23" s="90"/>
      <c r="I23" s="90"/>
      <c r="J23" s="90"/>
    </row>
    <row r="24" spans="1:10" ht="18.75" customHeight="1" hidden="1">
      <c r="A24" s="59"/>
      <c r="B24" s="99"/>
      <c r="C24" s="99"/>
      <c r="D24" s="99"/>
      <c r="E24" s="100"/>
      <c r="F24" s="90"/>
      <c r="G24" s="129"/>
      <c r="H24" s="90"/>
      <c r="I24" s="90"/>
      <c r="J24" s="90"/>
    </row>
    <row r="25" spans="1:10" ht="18.75" customHeight="1" hidden="1">
      <c r="A25" s="59"/>
      <c r="B25" s="99"/>
      <c r="C25" s="99"/>
      <c r="D25" s="99"/>
      <c r="E25" s="100"/>
      <c r="F25" s="90"/>
      <c r="G25" s="129"/>
      <c r="H25" s="90"/>
      <c r="I25" s="90"/>
      <c r="J25" s="90"/>
    </row>
    <row r="26" spans="1:10" ht="18.75" customHeight="1" hidden="1">
      <c r="A26" s="59"/>
      <c r="B26" s="99"/>
      <c r="C26" s="99"/>
      <c r="D26" s="99"/>
      <c r="E26" s="100"/>
      <c r="F26" s="90"/>
      <c r="G26" s="90"/>
      <c r="H26" s="129"/>
      <c r="I26" s="90"/>
      <c r="J26" s="90"/>
    </row>
    <row r="27" spans="1:10" ht="18.75" customHeight="1" hidden="1">
      <c r="A27" s="59"/>
      <c r="B27" s="99"/>
      <c r="C27" s="99"/>
      <c r="D27" s="99"/>
      <c r="E27" s="100"/>
      <c r="F27" s="90"/>
      <c r="G27" s="90"/>
      <c r="H27" s="129"/>
      <c r="I27" s="90"/>
      <c r="J27" s="90"/>
    </row>
    <row r="28" spans="1:10" ht="18.75" customHeight="1" hidden="1">
      <c r="A28" s="59"/>
      <c r="B28" s="99"/>
      <c r="C28" s="99"/>
      <c r="D28" s="99"/>
      <c r="E28" s="100"/>
      <c r="F28" s="90"/>
      <c r="G28" s="90"/>
      <c r="H28" s="129"/>
      <c r="I28" s="90"/>
      <c r="J28" s="90"/>
    </row>
    <row r="29" spans="1:10" ht="18.75" customHeight="1" hidden="1">
      <c r="A29" s="59"/>
      <c r="B29" s="99"/>
      <c r="C29" s="99"/>
      <c r="D29" s="99"/>
      <c r="E29" s="100"/>
      <c r="F29" s="90"/>
      <c r="G29" s="90"/>
      <c r="H29" s="129"/>
      <c r="I29" s="90"/>
      <c r="J29" s="90"/>
    </row>
    <row r="30" spans="1:10" ht="18.75" customHeight="1" hidden="1">
      <c r="A30" s="59"/>
      <c r="B30" s="99"/>
      <c r="C30" s="99"/>
      <c r="D30" s="99"/>
      <c r="E30" s="100"/>
      <c r="F30" s="90"/>
      <c r="G30" s="90"/>
      <c r="H30" s="129"/>
      <c r="I30" s="90"/>
      <c r="J30" s="90"/>
    </row>
    <row r="31" spans="1:10" ht="18.75" customHeight="1" hidden="1">
      <c r="A31" s="59"/>
      <c r="B31" s="99"/>
      <c r="C31" s="99"/>
      <c r="D31" s="99"/>
      <c r="E31" s="100"/>
      <c r="F31" s="90"/>
      <c r="G31" s="90"/>
      <c r="H31" s="129"/>
      <c r="I31" s="90"/>
      <c r="J31" s="90"/>
    </row>
    <row r="32" spans="1:10" ht="18.75" customHeight="1" hidden="1">
      <c r="A32" s="59"/>
      <c r="B32" s="99"/>
      <c r="C32" s="99"/>
      <c r="D32" s="99"/>
      <c r="E32" s="100"/>
      <c r="F32" s="90"/>
      <c r="G32" s="90"/>
      <c r="H32" s="129"/>
      <c r="I32" s="90"/>
      <c r="J32" s="90"/>
    </row>
    <row r="33" spans="1:10" ht="18.75" customHeight="1" hidden="1">
      <c r="A33" s="59"/>
      <c r="B33" s="99"/>
      <c r="C33" s="99"/>
      <c r="D33" s="99"/>
      <c r="E33" s="100"/>
      <c r="F33" s="90"/>
      <c r="G33" s="90"/>
      <c r="H33" s="129"/>
      <c r="I33" s="90"/>
      <c r="J33" s="90"/>
    </row>
    <row r="34" spans="1:10" ht="18.75" customHeight="1" hidden="1">
      <c r="A34" s="59"/>
      <c r="B34" s="99"/>
      <c r="C34" s="99"/>
      <c r="D34" s="99"/>
      <c r="E34" s="100"/>
      <c r="F34" s="90"/>
      <c r="G34" s="90"/>
      <c r="H34" s="129"/>
      <c r="I34" s="90"/>
      <c r="J34" s="90"/>
    </row>
    <row r="35" spans="1:10" ht="18.75" customHeight="1" hidden="1">
      <c r="A35" s="59"/>
      <c r="B35" s="99"/>
      <c r="C35" s="99"/>
      <c r="D35" s="99"/>
      <c r="E35" s="100"/>
      <c r="F35" s="90"/>
      <c r="G35" s="90"/>
      <c r="H35" s="129"/>
      <c r="I35" s="90"/>
      <c r="J35" s="90"/>
    </row>
    <row r="36" spans="1:10" ht="18.75" customHeight="1" hidden="1">
      <c r="A36" s="59"/>
      <c r="B36" s="99"/>
      <c r="C36" s="99"/>
      <c r="D36" s="99"/>
      <c r="E36" s="100"/>
      <c r="F36" s="90"/>
      <c r="G36" s="90"/>
      <c r="H36" s="129"/>
      <c r="I36" s="90"/>
      <c r="J36" s="90"/>
    </row>
    <row r="37" spans="1:10" ht="18.75" customHeight="1" hidden="1">
      <c r="A37" s="59"/>
      <c r="B37" s="99"/>
      <c r="C37" s="99"/>
      <c r="D37" s="99"/>
      <c r="E37" s="100"/>
      <c r="F37" s="90"/>
      <c r="G37" s="90"/>
      <c r="H37" s="129"/>
      <c r="I37" s="90"/>
      <c r="J37" s="90"/>
    </row>
    <row r="38" spans="1:10" ht="18.75" customHeight="1" hidden="1">
      <c r="A38" s="59"/>
      <c r="B38" s="99"/>
      <c r="C38" s="99"/>
      <c r="D38" s="99"/>
      <c r="E38" s="100"/>
      <c r="F38" s="90"/>
      <c r="G38" s="90"/>
      <c r="H38" s="129"/>
      <c r="I38" s="90"/>
      <c r="J38" s="90"/>
    </row>
    <row r="39" spans="1:10" ht="18.75" customHeight="1" hidden="1">
      <c r="A39" s="59"/>
      <c r="B39" s="99"/>
      <c r="C39" s="99"/>
      <c r="D39" s="99"/>
      <c r="E39" s="100"/>
      <c r="F39" s="90"/>
      <c r="G39" s="90"/>
      <c r="H39" s="129"/>
      <c r="I39" s="90"/>
      <c r="J39" s="90"/>
    </row>
    <row r="40" spans="1:10" ht="18.75" customHeight="1" hidden="1">
      <c r="A40" s="59"/>
      <c r="B40" s="99"/>
      <c r="C40" s="99"/>
      <c r="D40" s="99"/>
      <c r="E40" s="100"/>
      <c r="F40" s="90"/>
      <c r="G40" s="90"/>
      <c r="H40" s="129"/>
      <c r="I40" s="90"/>
      <c r="J40" s="90"/>
    </row>
    <row r="41" spans="1:10" ht="18.75" customHeight="1" hidden="1">
      <c r="A41" s="59"/>
      <c r="B41" s="99"/>
      <c r="C41" s="99"/>
      <c r="D41" s="99"/>
      <c r="E41" s="100"/>
      <c r="F41" s="90"/>
      <c r="G41" s="90"/>
      <c r="H41" s="129"/>
      <c r="I41" s="90"/>
      <c r="J41" s="90"/>
    </row>
    <row r="42" spans="1:10" ht="18.75" customHeight="1" hidden="1">
      <c r="A42" s="59"/>
      <c r="B42" s="99"/>
      <c r="C42" s="99"/>
      <c r="D42" s="99"/>
      <c r="E42" s="100"/>
      <c r="F42" s="90"/>
      <c r="G42" s="90"/>
      <c r="H42" s="129"/>
      <c r="I42" s="90"/>
      <c r="J42" s="90"/>
    </row>
    <row r="43" spans="1:10" ht="18.75" customHeight="1" hidden="1">
      <c r="A43" s="59"/>
      <c r="B43" s="99"/>
      <c r="C43" s="99"/>
      <c r="D43" s="99"/>
      <c r="E43" s="100"/>
      <c r="F43" s="90"/>
      <c r="G43" s="90"/>
      <c r="H43" s="129"/>
      <c r="I43" s="90"/>
      <c r="J43" s="90"/>
    </row>
    <row r="44" spans="1:10" ht="18.75" customHeight="1" hidden="1">
      <c r="A44" s="59"/>
      <c r="B44" s="99"/>
      <c r="C44" s="99"/>
      <c r="D44" s="99"/>
      <c r="E44" s="100"/>
      <c r="F44" s="90"/>
      <c r="G44" s="90"/>
      <c r="H44" s="129"/>
      <c r="I44" s="90"/>
      <c r="J44" s="90"/>
    </row>
    <row r="45" spans="1:10" ht="18.75" customHeight="1" hidden="1">
      <c r="A45" s="59"/>
      <c r="B45" s="99"/>
      <c r="C45" s="99"/>
      <c r="D45" s="99"/>
      <c r="E45" s="100"/>
      <c r="F45" s="90"/>
      <c r="G45" s="90"/>
      <c r="H45" s="129"/>
      <c r="I45" s="90"/>
      <c r="J45" s="90"/>
    </row>
    <row r="46" spans="1:10" ht="18.75" customHeight="1" hidden="1">
      <c r="A46" s="59"/>
      <c r="B46" s="99"/>
      <c r="C46" s="99"/>
      <c r="D46" s="99"/>
      <c r="E46" s="100"/>
      <c r="F46" s="90"/>
      <c r="G46" s="90"/>
      <c r="H46" s="90"/>
      <c r="I46" s="129"/>
      <c r="J46" s="90"/>
    </row>
    <row r="47" spans="1:10" ht="18.75" customHeight="1" hidden="1">
      <c r="A47" s="59"/>
      <c r="B47" s="99"/>
      <c r="C47" s="99"/>
      <c r="D47" s="99"/>
      <c r="E47" s="100"/>
      <c r="F47" s="90"/>
      <c r="G47" s="90"/>
      <c r="H47" s="90"/>
      <c r="I47" s="129"/>
      <c r="J47" s="90"/>
    </row>
    <row r="48" spans="1:10" ht="18.75" customHeight="1" hidden="1">
      <c r="A48" s="59"/>
      <c r="B48" s="99"/>
      <c r="C48" s="99"/>
      <c r="D48" s="99"/>
      <c r="E48" s="100"/>
      <c r="F48" s="90"/>
      <c r="G48" s="90"/>
      <c r="H48" s="90"/>
      <c r="I48" s="129"/>
      <c r="J48" s="90"/>
    </row>
    <row r="49" spans="1:10" ht="18.75" customHeight="1" hidden="1">
      <c r="A49" s="59"/>
      <c r="B49" s="99"/>
      <c r="C49" s="99"/>
      <c r="D49" s="99"/>
      <c r="E49" s="100"/>
      <c r="F49" s="90"/>
      <c r="G49" s="90"/>
      <c r="H49" s="90"/>
      <c r="I49" s="129"/>
      <c r="J49" s="90"/>
    </row>
    <row r="50" spans="1:10" ht="18.75" customHeight="1" hidden="1">
      <c r="A50" s="59"/>
      <c r="B50" s="99"/>
      <c r="C50" s="99"/>
      <c r="D50" s="99"/>
      <c r="E50" s="100"/>
      <c r="F50" s="90"/>
      <c r="G50" s="90"/>
      <c r="H50" s="90"/>
      <c r="I50" s="129"/>
      <c r="J50" s="90"/>
    </row>
    <row r="51" spans="1:10" ht="18.75" customHeight="1" hidden="1">
      <c r="A51" s="59"/>
      <c r="B51" s="99"/>
      <c r="C51" s="99"/>
      <c r="D51" s="99"/>
      <c r="E51" s="100"/>
      <c r="F51" s="90"/>
      <c r="G51" s="90"/>
      <c r="H51" s="90"/>
      <c r="I51" s="129"/>
      <c r="J51" s="129"/>
    </row>
    <row r="52" spans="1:10" ht="18.75" customHeight="1" hidden="1">
      <c r="A52" s="59"/>
      <c r="B52" s="99"/>
      <c r="C52" s="99"/>
      <c r="D52" s="99"/>
      <c r="E52" s="100"/>
      <c r="F52" s="90"/>
      <c r="G52" s="90"/>
      <c r="H52" s="90"/>
      <c r="I52" s="129"/>
      <c r="J52" s="129"/>
    </row>
    <row r="53" spans="1:10" ht="18.75" customHeight="1" hidden="1">
      <c r="A53" s="59"/>
      <c r="B53" s="99"/>
      <c r="C53" s="99"/>
      <c r="D53" s="99"/>
      <c r="E53" s="100"/>
      <c r="F53" s="90"/>
      <c r="G53" s="90"/>
      <c r="H53" s="90"/>
      <c r="I53" s="129"/>
      <c r="J53" s="129"/>
    </row>
    <row r="54" spans="1:10" ht="18.75" customHeight="1" hidden="1">
      <c r="A54" s="59"/>
      <c r="B54" s="99"/>
      <c r="C54" s="99"/>
      <c r="D54" s="99"/>
      <c r="E54" s="100"/>
      <c r="F54" s="90"/>
      <c r="G54" s="90"/>
      <c r="H54" s="90"/>
      <c r="I54" s="129"/>
      <c r="J54" s="129"/>
    </row>
    <row r="55" spans="1:10" ht="18.75" customHeight="1" hidden="1">
      <c r="A55" s="59"/>
      <c r="B55" s="99"/>
      <c r="C55" s="99"/>
      <c r="D55" s="99"/>
      <c r="E55" s="100"/>
      <c r="F55" s="90"/>
      <c r="G55" s="90"/>
      <c r="H55" s="90"/>
      <c r="I55" s="129"/>
      <c r="J55" s="129"/>
    </row>
    <row r="56" spans="1:10" ht="18.75" customHeight="1" hidden="1">
      <c r="A56" s="59"/>
      <c r="B56" s="99"/>
      <c r="C56" s="99"/>
      <c r="D56" s="99"/>
      <c r="E56" s="100"/>
      <c r="F56" s="90"/>
      <c r="G56" s="90"/>
      <c r="H56" s="90"/>
      <c r="I56" s="129"/>
      <c r="J56" s="129"/>
    </row>
    <row r="57" spans="1:10" ht="18.75" customHeight="1" hidden="1">
      <c r="A57" s="59"/>
      <c r="B57" s="99"/>
      <c r="C57" s="99"/>
      <c r="D57" s="99"/>
      <c r="E57" s="100"/>
      <c r="F57" s="90"/>
      <c r="G57" s="90"/>
      <c r="H57" s="90"/>
      <c r="I57" s="129"/>
      <c r="J57" s="129"/>
    </row>
    <row r="58" spans="1:10" ht="18.75" customHeight="1" hidden="1">
      <c r="A58" s="59"/>
      <c r="B58" s="99"/>
      <c r="C58" s="99"/>
      <c r="D58" s="99"/>
      <c r="E58" s="100"/>
      <c r="F58" s="90"/>
      <c r="G58" s="90"/>
      <c r="H58" s="90"/>
      <c r="I58" s="129"/>
      <c r="J58" s="129"/>
    </row>
    <row r="59" spans="1:10" ht="18.75" customHeight="1" hidden="1">
      <c r="A59" s="59"/>
      <c r="B59" s="99"/>
      <c r="C59" s="99"/>
      <c r="D59" s="99"/>
      <c r="E59" s="100"/>
      <c r="F59" s="90"/>
      <c r="G59" s="90"/>
      <c r="H59" s="90"/>
      <c r="I59" s="129"/>
      <c r="J59" s="129"/>
    </row>
    <row r="60" spans="1:10" ht="18.75" customHeight="1" hidden="1">
      <c r="A60" s="59"/>
      <c r="B60" s="99"/>
      <c r="C60" s="99"/>
      <c r="D60" s="99"/>
      <c r="E60" s="100"/>
      <c r="F60" s="90"/>
      <c r="G60" s="90"/>
      <c r="H60" s="90"/>
      <c r="I60" s="129"/>
      <c r="J60" s="129"/>
    </row>
    <row r="61" spans="1:10" ht="18.75" customHeight="1" hidden="1">
      <c r="A61" s="59"/>
      <c r="B61" s="99"/>
      <c r="C61" s="99"/>
      <c r="D61" s="99"/>
      <c r="E61" s="100"/>
      <c r="F61" s="90"/>
      <c r="G61" s="90"/>
      <c r="H61" s="90"/>
      <c r="I61" s="129"/>
      <c r="J61" s="129"/>
    </row>
    <row r="62" spans="1:10" ht="18.75" customHeight="1" hidden="1">
      <c r="A62" s="59"/>
      <c r="B62" s="99"/>
      <c r="C62" s="99"/>
      <c r="D62" s="99"/>
      <c r="E62" s="100"/>
      <c r="F62" s="90"/>
      <c r="G62" s="90"/>
      <c r="H62" s="90"/>
      <c r="I62" s="129"/>
      <c r="J62" s="129"/>
    </row>
    <row r="63" spans="1:10" ht="18.75" customHeight="1" hidden="1">
      <c r="A63" s="59"/>
      <c r="B63" s="99"/>
      <c r="C63" s="99"/>
      <c r="D63" s="99"/>
      <c r="E63" s="100"/>
      <c r="F63" s="90"/>
      <c r="G63" s="90"/>
      <c r="H63" s="90"/>
      <c r="I63" s="129"/>
      <c r="J63" s="129"/>
    </row>
    <row r="64" spans="1:10" ht="18.75" customHeight="1" hidden="1">
      <c r="A64" s="59"/>
      <c r="B64" s="99"/>
      <c r="C64" s="99"/>
      <c r="D64" s="99"/>
      <c r="E64" s="100"/>
      <c r="F64" s="90"/>
      <c r="G64" s="90"/>
      <c r="H64" s="90"/>
      <c r="I64" s="129"/>
      <c r="J64" s="129"/>
    </row>
    <row r="65" spans="1:10" ht="18.75" customHeight="1" hidden="1">
      <c r="A65" s="59"/>
      <c r="B65" s="99"/>
      <c r="C65" s="99"/>
      <c r="D65" s="99"/>
      <c r="E65" s="100"/>
      <c r="F65" s="90"/>
      <c r="G65" s="90"/>
      <c r="H65" s="90"/>
      <c r="I65" s="129"/>
      <c r="J65" s="129"/>
    </row>
    <row r="66" spans="1:10" ht="18.75" customHeight="1" hidden="1">
      <c r="A66" s="59"/>
      <c r="B66" s="99"/>
      <c r="C66" s="99"/>
      <c r="D66" s="99"/>
      <c r="E66" s="100"/>
      <c r="F66" s="90"/>
      <c r="G66" s="90"/>
      <c r="H66" s="90"/>
      <c r="I66" s="129"/>
      <c r="J66" s="129"/>
    </row>
    <row r="67" spans="1:10" ht="18.75" customHeight="1" hidden="1">
      <c r="A67" s="59"/>
      <c r="B67" s="99"/>
      <c r="C67" s="99"/>
      <c r="D67" s="99"/>
      <c r="E67" s="100"/>
      <c r="F67" s="90"/>
      <c r="G67" s="90"/>
      <c r="H67" s="90"/>
      <c r="I67" s="129"/>
      <c r="J67" s="129"/>
    </row>
    <row r="68" spans="1:10" ht="18.75" customHeight="1" hidden="1">
      <c r="A68" s="59"/>
      <c r="B68" s="99"/>
      <c r="C68" s="99"/>
      <c r="D68" s="99"/>
      <c r="E68" s="100"/>
      <c r="F68" s="90"/>
      <c r="G68" s="90"/>
      <c r="H68" s="90"/>
      <c r="I68" s="129"/>
      <c r="J68" s="129"/>
    </row>
    <row r="69" spans="1:10" ht="18.75" customHeight="1" hidden="1">
      <c r="A69" s="59"/>
      <c r="B69" s="99"/>
      <c r="C69" s="99"/>
      <c r="D69" s="99"/>
      <c r="E69" s="100"/>
      <c r="F69" s="90"/>
      <c r="G69" s="90"/>
      <c r="H69" s="90"/>
      <c r="I69" s="129"/>
      <c r="J69" s="129"/>
    </row>
    <row r="70" spans="1:10" ht="18.75" customHeight="1" hidden="1">
      <c r="A70" s="59"/>
      <c r="B70" s="99"/>
      <c r="C70" s="99"/>
      <c r="D70" s="99"/>
      <c r="E70" s="100"/>
      <c r="F70" s="90"/>
      <c r="G70" s="90"/>
      <c r="H70" s="90"/>
      <c r="I70" s="129"/>
      <c r="J70" s="129"/>
    </row>
    <row r="71" spans="1:10" ht="18.75" customHeight="1" hidden="1">
      <c r="A71" s="59"/>
      <c r="B71" s="99"/>
      <c r="C71" s="99"/>
      <c r="D71" s="99"/>
      <c r="E71" s="100"/>
      <c r="F71" s="90"/>
      <c r="G71" s="90"/>
      <c r="H71" s="90"/>
      <c r="I71" s="129"/>
      <c r="J71" s="129"/>
    </row>
    <row r="72" spans="1:10" ht="18.75" customHeight="1" hidden="1">
      <c r="A72" s="59"/>
      <c r="B72" s="99"/>
      <c r="C72" s="99"/>
      <c r="D72" s="99"/>
      <c r="E72" s="100"/>
      <c r="F72" s="90"/>
      <c r="G72" s="90"/>
      <c r="H72" s="90"/>
      <c r="I72" s="129"/>
      <c r="J72" s="129"/>
    </row>
    <row r="73" spans="1:10" ht="18.75" customHeight="1" hidden="1">
      <c r="A73" s="59"/>
      <c r="B73" s="99"/>
      <c r="C73" s="99"/>
      <c r="D73" s="99"/>
      <c r="E73" s="100"/>
      <c r="F73" s="90"/>
      <c r="G73" s="90"/>
      <c r="H73" s="90"/>
      <c r="I73" s="129"/>
      <c r="J73" s="129"/>
    </row>
    <row r="74" spans="1:10" ht="18.75" customHeight="1">
      <c r="A74" s="59"/>
      <c r="B74" s="99"/>
      <c r="C74" s="99" t="s">
        <v>67</v>
      </c>
      <c r="D74" s="99"/>
      <c r="E74" s="100" t="s">
        <v>33</v>
      </c>
      <c r="F74" s="119">
        <f>SUM(G74:J74)</f>
        <v>64.56</v>
      </c>
      <c r="G74" s="90">
        <v>56.23</v>
      </c>
      <c r="H74" s="90">
        <v>2.65</v>
      </c>
      <c r="I74" s="90">
        <v>5.68</v>
      </c>
      <c r="J74" s="90"/>
    </row>
    <row r="75" spans="1:10" ht="18.75" customHeight="1">
      <c r="A75" s="59"/>
      <c r="B75" s="99"/>
      <c r="C75" s="99"/>
      <c r="D75" s="167" t="s">
        <v>269</v>
      </c>
      <c r="E75" s="166" t="s">
        <v>273</v>
      </c>
      <c r="F75" s="119">
        <f>SUM(G75:J75)</f>
        <v>64.56</v>
      </c>
      <c r="G75" s="90">
        <v>56.23</v>
      </c>
      <c r="H75" s="90">
        <v>2.65</v>
      </c>
      <c r="I75" s="90">
        <v>5.68</v>
      </c>
      <c r="J75" s="90"/>
    </row>
    <row r="76" spans="1:10" ht="18.75" customHeight="1">
      <c r="A76" s="59"/>
      <c r="B76" s="183" t="s">
        <v>70</v>
      </c>
      <c r="C76" s="183"/>
      <c r="D76" s="183"/>
      <c r="E76" s="184" t="s">
        <v>71</v>
      </c>
      <c r="F76" s="187">
        <f>SUM(G76:J76)</f>
        <v>22.19</v>
      </c>
      <c r="G76" s="187">
        <v>22.19</v>
      </c>
      <c r="H76" s="187"/>
      <c r="I76" s="187"/>
      <c r="J76" s="90"/>
    </row>
    <row r="77" spans="1:10" ht="18.75" customHeight="1">
      <c r="A77" s="59"/>
      <c r="B77" s="99"/>
      <c r="C77" s="99" t="s">
        <v>72</v>
      </c>
      <c r="D77" s="99"/>
      <c r="E77" s="100" t="s">
        <v>36</v>
      </c>
      <c r="F77" s="119">
        <f>SUM(G77:J77)</f>
        <v>22.19</v>
      </c>
      <c r="G77" s="90">
        <v>22.19</v>
      </c>
      <c r="H77" s="90"/>
      <c r="I77" s="129"/>
      <c r="J77" s="90"/>
    </row>
    <row r="78" spans="1:10" ht="18.75" customHeight="1">
      <c r="A78" s="59"/>
      <c r="B78" s="99" t="s">
        <v>68</v>
      </c>
      <c r="C78" s="99" t="s">
        <v>68</v>
      </c>
      <c r="D78" s="167" t="s">
        <v>269</v>
      </c>
      <c r="E78" s="166" t="s">
        <v>272</v>
      </c>
      <c r="F78" s="119">
        <f>SUM(G78:J78)</f>
        <v>22.19</v>
      </c>
      <c r="G78" s="90">
        <v>22.19</v>
      </c>
      <c r="H78" s="90"/>
      <c r="I78" s="129"/>
      <c r="J78" s="90"/>
    </row>
    <row r="79" spans="1:10" ht="18.75" customHeight="1">
      <c r="A79" s="59"/>
      <c r="B79" s="183" t="s">
        <v>283</v>
      </c>
      <c r="C79" s="99"/>
      <c r="D79" s="99"/>
      <c r="E79" s="184" t="s">
        <v>271</v>
      </c>
      <c r="F79" s="187">
        <v>681.09</v>
      </c>
      <c r="G79" s="187">
        <v>311.8</v>
      </c>
      <c r="H79" s="187">
        <v>69.17</v>
      </c>
      <c r="I79" s="187">
        <v>0.12</v>
      </c>
      <c r="J79" s="187">
        <v>300</v>
      </c>
    </row>
    <row r="80" spans="1:10" ht="18.75" customHeight="1">
      <c r="A80" s="59"/>
      <c r="B80" s="99"/>
      <c r="C80" s="167" t="s">
        <v>270</v>
      </c>
      <c r="D80" s="99"/>
      <c r="E80" s="166" t="s">
        <v>274</v>
      </c>
      <c r="F80" s="119">
        <f>F81+F82</f>
        <v>681.09</v>
      </c>
      <c r="G80" s="90">
        <v>311.8</v>
      </c>
      <c r="H80" s="90">
        <v>69.17</v>
      </c>
      <c r="I80" s="90">
        <v>0.12</v>
      </c>
      <c r="J80" s="90">
        <v>300</v>
      </c>
    </row>
    <row r="81" spans="1:10" ht="18.75" customHeight="1">
      <c r="A81" s="59"/>
      <c r="B81" s="99"/>
      <c r="C81" s="99"/>
      <c r="D81" s="167" t="s">
        <v>269</v>
      </c>
      <c r="E81" s="166" t="s">
        <v>275</v>
      </c>
      <c r="F81" s="119">
        <f>SUM(G81:J81)</f>
        <v>381.09000000000003</v>
      </c>
      <c r="G81" s="90">
        <v>311.8</v>
      </c>
      <c r="H81" s="90">
        <v>69.17</v>
      </c>
      <c r="I81" s="129">
        <v>0.12</v>
      </c>
      <c r="J81" s="90"/>
    </row>
    <row r="82" spans="1:10" ht="18.75" customHeight="1">
      <c r="A82" s="59"/>
      <c r="B82" s="99"/>
      <c r="C82" s="99"/>
      <c r="D82" s="167" t="s">
        <v>276</v>
      </c>
      <c r="E82" s="166" t="s">
        <v>277</v>
      </c>
      <c r="F82" s="119">
        <f>SUM(G82:J82)</f>
        <v>300</v>
      </c>
      <c r="G82" s="90"/>
      <c r="H82" s="90"/>
      <c r="I82" s="90"/>
      <c r="J82" s="90">
        <v>300</v>
      </c>
    </row>
    <row r="83" spans="1:10" ht="18.75" customHeight="1">
      <c r="A83" s="59"/>
      <c r="B83" s="183" t="s">
        <v>74</v>
      </c>
      <c r="C83" s="183"/>
      <c r="D83" s="183"/>
      <c r="E83" s="184" t="s">
        <v>75</v>
      </c>
      <c r="F83" s="187">
        <v>34.4</v>
      </c>
      <c r="G83" s="187">
        <v>34.4</v>
      </c>
      <c r="H83" s="90"/>
      <c r="I83" s="90"/>
      <c r="J83" s="90"/>
    </row>
    <row r="84" spans="1:10" ht="18.75" customHeight="1">
      <c r="A84" s="59"/>
      <c r="B84" s="99"/>
      <c r="C84" s="99" t="s">
        <v>69</v>
      </c>
      <c r="D84" s="99"/>
      <c r="E84" s="100" t="s">
        <v>40</v>
      </c>
      <c r="F84" s="186">
        <v>34.4</v>
      </c>
      <c r="G84" s="129">
        <v>34.4</v>
      </c>
      <c r="H84" s="90"/>
      <c r="I84" s="90"/>
      <c r="J84" s="90"/>
    </row>
    <row r="85" spans="1:10" ht="18.75" customHeight="1">
      <c r="A85" s="59"/>
      <c r="B85" s="99" t="s">
        <v>68</v>
      </c>
      <c r="C85" s="99" t="s">
        <v>68</v>
      </c>
      <c r="D85" s="99" t="s">
        <v>76</v>
      </c>
      <c r="E85" s="100" t="s">
        <v>41</v>
      </c>
      <c r="F85" s="187">
        <v>34.4</v>
      </c>
      <c r="G85" s="90">
        <v>34.4</v>
      </c>
      <c r="H85" s="90"/>
      <c r="I85" s="90"/>
      <c r="J85" s="90"/>
    </row>
    <row r="86" spans="1:248" s="172" customFormat="1" ht="24.75" customHeight="1">
      <c r="A86" s="59" t="s">
        <v>267</v>
      </c>
      <c r="B86" s="183"/>
      <c r="C86" s="183"/>
      <c r="D86" s="183"/>
      <c r="E86" s="178" t="s">
        <v>284</v>
      </c>
      <c r="F86" s="180">
        <v>81.88</v>
      </c>
      <c r="G86" s="179">
        <v>58.06</v>
      </c>
      <c r="H86" s="179">
        <v>9.33</v>
      </c>
      <c r="I86" s="179">
        <v>1.82</v>
      </c>
      <c r="J86" s="174">
        <v>12.67</v>
      </c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</row>
    <row r="87" spans="1:248" s="172" customFormat="1" ht="18.75" customHeight="1">
      <c r="A87" s="175"/>
      <c r="B87" s="182" t="s">
        <v>279</v>
      </c>
      <c r="C87" s="182"/>
      <c r="D87" s="182"/>
      <c r="E87" s="181" t="s">
        <v>280</v>
      </c>
      <c r="F87" s="180">
        <v>81.88</v>
      </c>
      <c r="G87" s="179">
        <v>58.06</v>
      </c>
      <c r="H87" s="179">
        <v>9.33</v>
      </c>
      <c r="I87" s="179">
        <v>1.82</v>
      </c>
      <c r="J87" s="174">
        <v>12.67</v>
      </c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</row>
    <row r="88" spans="1:10" ht="18.75" customHeight="1">
      <c r="A88" s="59"/>
      <c r="B88" s="99"/>
      <c r="C88" s="99" t="s">
        <v>110</v>
      </c>
      <c r="D88" s="99"/>
      <c r="E88" s="166" t="s">
        <v>274</v>
      </c>
      <c r="F88" s="189">
        <v>81.88</v>
      </c>
      <c r="G88" s="188">
        <v>58.06</v>
      </c>
      <c r="H88" s="188">
        <v>9.33</v>
      </c>
      <c r="I88" s="188">
        <v>1.82</v>
      </c>
      <c r="J88" s="176">
        <v>12.67</v>
      </c>
    </row>
    <row r="89" spans="1:10" ht="18.75" customHeight="1">
      <c r="A89" s="104"/>
      <c r="B89" s="99"/>
      <c r="C89" s="99"/>
      <c r="D89" s="99" t="s">
        <v>125</v>
      </c>
      <c r="E89" s="142" t="s">
        <v>281</v>
      </c>
      <c r="F89" s="189">
        <v>81.88</v>
      </c>
      <c r="G89" s="188">
        <v>58.06</v>
      </c>
      <c r="H89" s="188">
        <v>9.33</v>
      </c>
      <c r="I89" s="188">
        <v>1.82</v>
      </c>
      <c r="J89" s="176">
        <v>12.67</v>
      </c>
    </row>
    <row r="90" spans="1:248" ht="18.75" customHeight="1">
      <c r="A90" s="320"/>
      <c r="B90" s="320"/>
      <c r="C90" s="320"/>
      <c r="D90" s="320"/>
      <c r="E90" s="320"/>
      <c r="F90" s="320"/>
      <c r="G90" s="320"/>
      <c r="H90" s="320"/>
      <c r="I90" s="320"/>
      <c r="J90" s="32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</row>
    <row r="91" spans="5:249" s="37" customFormat="1" ht="19.5" customHeight="1">
      <c r="E91" s="118"/>
      <c r="F91" s="118"/>
      <c r="G91" s="118"/>
      <c r="H91" s="118"/>
      <c r="I91" s="118"/>
      <c r="J91" s="118"/>
      <c r="IO91"/>
    </row>
  </sheetData>
  <sheetProtection/>
  <mergeCells count="13">
    <mergeCell ref="A90:J90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  <mergeCell ref="A3:E3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D17" sqref="D17"/>
    </sheetView>
  </sheetViews>
  <sheetFormatPr defaultColWidth="9.16015625" defaultRowHeight="11.25"/>
  <cols>
    <col min="1" max="3" width="4" style="37" customWidth="1"/>
    <col min="4" max="4" width="38.33203125" style="37" customWidth="1"/>
    <col min="5" max="5" width="10.66015625" style="168" customWidth="1"/>
    <col min="6" max="6" width="10.16015625" style="168" bestFit="1" customWidth="1"/>
    <col min="7" max="9" width="17" style="37" customWidth="1"/>
    <col min="10" max="10" width="9" style="37" bestFit="1" customWidth="1"/>
    <col min="11" max="11" width="17" style="37" customWidth="1"/>
    <col min="12" max="12" width="10.83203125" style="37" customWidth="1"/>
    <col min="13" max="13" width="9.16015625" style="37" customWidth="1"/>
    <col min="14" max="14" width="13.83203125" style="37" customWidth="1"/>
    <col min="15" max="247" width="9.16015625" style="37" customWidth="1"/>
    <col min="248" max="253" width="9.16015625" style="0" customWidth="1"/>
  </cols>
  <sheetData>
    <row r="1" spans="1:14" ht="25.5" customHeight="1">
      <c r="A1" s="316" t="s">
        <v>77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7.25" customHeight="1">
      <c r="A2" s="114"/>
      <c r="B2" s="114"/>
      <c r="C2" s="114"/>
      <c r="D2" s="114"/>
      <c r="E2" s="171"/>
      <c r="F2" s="171"/>
      <c r="G2" s="114"/>
      <c r="H2" s="114"/>
      <c r="I2" s="114"/>
      <c r="J2" s="114"/>
      <c r="L2"/>
      <c r="N2" s="86" t="s">
        <v>78</v>
      </c>
    </row>
    <row r="3" spans="1:14" ht="17.25" customHeight="1">
      <c r="A3" s="21" t="s">
        <v>24</v>
      </c>
      <c r="B3" s="75"/>
      <c r="C3" s="75"/>
      <c r="D3" s="208" t="s">
        <v>278</v>
      </c>
      <c r="I3" s="115"/>
      <c r="J3" s="115"/>
      <c r="L3"/>
      <c r="N3" s="101" t="s">
        <v>25</v>
      </c>
    </row>
    <row r="4" spans="1:14" s="105" customFormat="1" ht="12">
      <c r="A4" s="318" t="s">
        <v>58</v>
      </c>
      <c r="B4" s="318"/>
      <c r="C4" s="318"/>
      <c r="D4" s="287" t="s">
        <v>59</v>
      </c>
      <c r="E4" s="295" t="s">
        <v>79</v>
      </c>
      <c r="F4" s="295"/>
      <c r="G4" s="295"/>
      <c r="H4" s="295"/>
      <c r="I4" s="295"/>
      <c r="J4" s="295"/>
      <c r="K4" s="295"/>
      <c r="L4" s="295"/>
      <c r="M4" s="295"/>
      <c r="N4" s="295"/>
    </row>
    <row r="5" spans="1:14" s="105" customFormat="1" ht="25.5" customHeight="1">
      <c r="A5" s="321" t="s">
        <v>60</v>
      </c>
      <c r="B5" s="321" t="s">
        <v>61</v>
      </c>
      <c r="C5" s="321" t="s">
        <v>62</v>
      </c>
      <c r="D5" s="314"/>
      <c r="E5" s="324" t="s">
        <v>48</v>
      </c>
      <c r="F5" s="295" t="s">
        <v>30</v>
      </c>
      <c r="G5" s="295"/>
      <c r="H5" s="295" t="s">
        <v>251</v>
      </c>
      <c r="I5" s="295" t="s">
        <v>253</v>
      </c>
      <c r="J5" s="295" t="s">
        <v>255</v>
      </c>
      <c r="K5" s="295" t="s">
        <v>85</v>
      </c>
      <c r="L5" s="295" t="s">
        <v>258</v>
      </c>
      <c r="M5" s="295"/>
      <c r="N5" s="295" t="s">
        <v>260</v>
      </c>
    </row>
    <row r="6" spans="1:14" s="105" customFormat="1" ht="25.5" customHeight="1">
      <c r="A6" s="322"/>
      <c r="B6" s="322"/>
      <c r="C6" s="322"/>
      <c r="D6" s="315"/>
      <c r="E6" s="324"/>
      <c r="F6" s="170" t="s">
        <v>51</v>
      </c>
      <c r="G6" s="24" t="s">
        <v>52</v>
      </c>
      <c r="H6" s="295"/>
      <c r="I6" s="295"/>
      <c r="J6" s="295"/>
      <c r="K6" s="295"/>
      <c r="L6" s="60" t="s">
        <v>51</v>
      </c>
      <c r="M6" s="60" t="s">
        <v>262</v>
      </c>
      <c r="N6" s="295"/>
    </row>
    <row r="7" spans="1:247" s="172" customFormat="1" ht="18.75" customHeight="1">
      <c r="A7" s="182"/>
      <c r="B7" s="182"/>
      <c r="C7" s="182"/>
      <c r="D7" s="177" t="s">
        <v>48</v>
      </c>
      <c r="E7" s="186">
        <f>E8+E11+E14+E19</f>
        <v>884.12</v>
      </c>
      <c r="F7" s="186">
        <f>F8+F11+F14+F19</f>
        <v>884.12</v>
      </c>
      <c r="G7" s="211"/>
      <c r="H7" s="211"/>
      <c r="I7" s="211"/>
      <c r="J7" s="211"/>
      <c r="K7" s="211"/>
      <c r="L7" s="210"/>
      <c r="M7" s="210"/>
      <c r="N7" s="210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</row>
    <row r="8" spans="1:247" s="172" customFormat="1" ht="18.75" customHeight="1">
      <c r="A8" s="183" t="s">
        <v>65</v>
      </c>
      <c r="B8" s="183"/>
      <c r="C8" s="183"/>
      <c r="D8" s="184" t="s">
        <v>66</v>
      </c>
      <c r="E8" s="187">
        <f aca="true" t="shared" si="0" ref="E8:E21">SUM(F8:I8)</f>
        <v>64.56</v>
      </c>
      <c r="F8" s="186">
        <v>64.56</v>
      </c>
      <c r="G8" s="211"/>
      <c r="H8" s="211"/>
      <c r="I8" s="211"/>
      <c r="J8" s="211"/>
      <c r="K8" s="210"/>
      <c r="L8" s="210"/>
      <c r="M8" s="210"/>
      <c r="N8" s="210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</row>
    <row r="9" spans="1:14" ht="18.75" customHeight="1">
      <c r="A9" s="99"/>
      <c r="B9" s="99" t="s">
        <v>67</v>
      </c>
      <c r="C9" s="99"/>
      <c r="D9" s="100" t="s">
        <v>33</v>
      </c>
      <c r="E9" s="90">
        <v>64.56</v>
      </c>
      <c r="F9" s="129">
        <v>64.56</v>
      </c>
      <c r="G9" s="67"/>
      <c r="H9" s="67"/>
      <c r="I9" s="67"/>
      <c r="J9" s="67"/>
      <c r="K9" s="53"/>
      <c r="L9" s="53"/>
      <c r="M9" s="53"/>
      <c r="N9" s="53"/>
    </row>
    <row r="10" spans="1:14" ht="18.75" customHeight="1">
      <c r="A10" s="99" t="s">
        <v>68</v>
      </c>
      <c r="B10" s="99" t="s">
        <v>68</v>
      </c>
      <c r="C10" s="99" t="s">
        <v>76</v>
      </c>
      <c r="D10" s="100" t="s">
        <v>34</v>
      </c>
      <c r="E10" s="90">
        <f t="shared" si="0"/>
        <v>64.56</v>
      </c>
      <c r="F10" s="129">
        <v>64.56</v>
      </c>
      <c r="G10" s="67"/>
      <c r="H10" s="67"/>
      <c r="I10" s="67"/>
      <c r="J10" s="67"/>
      <c r="K10" s="53"/>
      <c r="L10" s="53"/>
      <c r="M10" s="53"/>
      <c r="N10" s="53"/>
    </row>
    <row r="11" spans="1:247" s="172" customFormat="1" ht="18.75" customHeight="1">
      <c r="A11" s="183" t="s">
        <v>70</v>
      </c>
      <c r="B11" s="183"/>
      <c r="C11" s="183"/>
      <c r="D11" s="184" t="s">
        <v>71</v>
      </c>
      <c r="E11" s="187">
        <f t="shared" si="0"/>
        <v>22.19</v>
      </c>
      <c r="F11" s="186">
        <v>22.19</v>
      </c>
      <c r="G11" s="211"/>
      <c r="H11" s="211"/>
      <c r="I11" s="211"/>
      <c r="J11" s="211"/>
      <c r="K11" s="210"/>
      <c r="L11" s="210"/>
      <c r="M11" s="210"/>
      <c r="N11" s="210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</row>
    <row r="12" spans="1:14" ht="18.75" customHeight="1">
      <c r="A12" s="99"/>
      <c r="B12" s="99" t="s">
        <v>72</v>
      </c>
      <c r="C12" s="99"/>
      <c r="D12" s="100" t="s">
        <v>36</v>
      </c>
      <c r="E12" s="90">
        <f t="shared" si="0"/>
        <v>22.19</v>
      </c>
      <c r="F12" s="129">
        <v>22.19</v>
      </c>
      <c r="G12" s="67"/>
      <c r="H12" s="67"/>
      <c r="I12" s="67"/>
      <c r="J12" s="67"/>
      <c r="K12" s="53"/>
      <c r="L12" s="53"/>
      <c r="M12" s="53"/>
      <c r="N12" s="53"/>
    </row>
    <row r="13" spans="1:14" ht="18.75" customHeight="1">
      <c r="A13" s="99" t="s">
        <v>68</v>
      </c>
      <c r="B13" s="99" t="s">
        <v>68</v>
      </c>
      <c r="C13" s="99" t="s">
        <v>76</v>
      </c>
      <c r="D13" s="100" t="s">
        <v>37</v>
      </c>
      <c r="E13" s="90">
        <f t="shared" si="0"/>
        <v>22.19</v>
      </c>
      <c r="F13" s="129">
        <v>22.19</v>
      </c>
      <c r="G13" s="67"/>
      <c r="H13" s="67"/>
      <c r="I13" s="67"/>
      <c r="J13" s="67"/>
      <c r="K13" s="53"/>
      <c r="L13" s="53"/>
      <c r="M13" s="53"/>
      <c r="N13" s="53"/>
    </row>
    <row r="14" spans="1:247" s="172" customFormat="1" ht="18.75" customHeight="1">
      <c r="A14" s="183" t="s">
        <v>283</v>
      </c>
      <c r="B14" s="183"/>
      <c r="C14" s="183"/>
      <c r="D14" s="184" t="s">
        <v>271</v>
      </c>
      <c r="E14" s="187">
        <f t="shared" si="0"/>
        <v>762.97</v>
      </c>
      <c r="F14" s="186">
        <v>762.97</v>
      </c>
      <c r="G14" s="211"/>
      <c r="H14" s="211"/>
      <c r="I14" s="211"/>
      <c r="J14" s="211"/>
      <c r="K14" s="210"/>
      <c r="L14" s="210"/>
      <c r="M14" s="210"/>
      <c r="N14" s="210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</row>
    <row r="15" spans="1:14" ht="18.75" customHeight="1">
      <c r="A15" s="99"/>
      <c r="B15" s="169" t="s">
        <v>288</v>
      </c>
      <c r="C15" s="99"/>
      <c r="D15" s="166" t="s">
        <v>274</v>
      </c>
      <c r="E15" s="129">
        <f>E16+E17+E18</f>
        <v>762.9699999999999</v>
      </c>
      <c r="F15" s="129">
        <f>F16+F17+F18</f>
        <v>762.9699999999999</v>
      </c>
      <c r="G15" s="67"/>
      <c r="H15" s="67"/>
      <c r="I15" s="67"/>
      <c r="J15" s="67"/>
      <c r="K15" s="53"/>
      <c r="L15" s="53"/>
      <c r="M15" s="53"/>
      <c r="N15" s="53"/>
    </row>
    <row r="16" spans="1:14" ht="18.75" customHeight="1">
      <c r="A16" s="99" t="s">
        <v>68</v>
      </c>
      <c r="B16" s="99" t="s">
        <v>68</v>
      </c>
      <c r="C16" s="99" t="s">
        <v>76</v>
      </c>
      <c r="D16" s="100" t="s">
        <v>38</v>
      </c>
      <c r="E16" s="90">
        <f t="shared" si="0"/>
        <v>381.09</v>
      </c>
      <c r="F16" s="129">
        <v>381.09</v>
      </c>
      <c r="G16" s="67"/>
      <c r="H16" s="67"/>
      <c r="I16" s="67"/>
      <c r="J16" s="67"/>
      <c r="K16" s="53"/>
      <c r="L16" s="53"/>
      <c r="M16" s="53"/>
      <c r="N16" s="53"/>
    </row>
    <row r="17" spans="1:248" s="37" customFormat="1" ht="18.75" customHeight="1">
      <c r="A17" s="99" t="s">
        <v>68</v>
      </c>
      <c r="B17" s="99" t="s">
        <v>68</v>
      </c>
      <c r="C17" s="169" t="s">
        <v>289</v>
      </c>
      <c r="D17" s="166" t="s">
        <v>277</v>
      </c>
      <c r="E17" s="90">
        <f t="shared" si="0"/>
        <v>300</v>
      </c>
      <c r="F17" s="129">
        <v>300</v>
      </c>
      <c r="G17" s="67"/>
      <c r="H17" s="67"/>
      <c r="I17" s="67"/>
      <c r="J17" s="67"/>
      <c r="K17" s="53"/>
      <c r="L17" s="53"/>
      <c r="M17" s="53"/>
      <c r="N17" s="53"/>
      <c r="IN17"/>
    </row>
    <row r="18" spans="1:248" s="37" customFormat="1" ht="18.75" customHeight="1">
      <c r="A18" s="99"/>
      <c r="B18" s="99"/>
      <c r="C18" s="192" t="s">
        <v>125</v>
      </c>
      <c r="D18" s="193" t="s">
        <v>281</v>
      </c>
      <c r="E18" s="90">
        <f t="shared" si="0"/>
        <v>81.88</v>
      </c>
      <c r="F18" s="129">
        <v>81.88</v>
      </c>
      <c r="G18" s="67"/>
      <c r="H18" s="67"/>
      <c r="I18" s="67"/>
      <c r="J18" s="67"/>
      <c r="K18" s="53"/>
      <c r="L18" s="53"/>
      <c r="M18" s="53"/>
      <c r="N18" s="53"/>
      <c r="IN18"/>
    </row>
    <row r="19" spans="1:248" s="173" customFormat="1" ht="18.75" customHeight="1">
      <c r="A19" s="183" t="s">
        <v>74</v>
      </c>
      <c r="B19" s="183"/>
      <c r="C19" s="183"/>
      <c r="D19" s="184" t="s">
        <v>75</v>
      </c>
      <c r="E19" s="187">
        <f t="shared" si="0"/>
        <v>34.4</v>
      </c>
      <c r="F19" s="186">
        <v>34.4</v>
      </c>
      <c r="G19" s="211"/>
      <c r="H19" s="211"/>
      <c r="I19" s="211"/>
      <c r="J19" s="211"/>
      <c r="K19" s="210"/>
      <c r="L19" s="210"/>
      <c r="M19" s="210"/>
      <c r="N19" s="210"/>
      <c r="IN19" s="172"/>
    </row>
    <row r="20" spans="1:248" s="37" customFormat="1" ht="19.5" customHeight="1">
      <c r="A20" s="99"/>
      <c r="B20" s="99" t="s">
        <v>69</v>
      </c>
      <c r="C20" s="99"/>
      <c r="D20" s="100" t="s">
        <v>40</v>
      </c>
      <c r="E20" s="90">
        <f t="shared" si="0"/>
        <v>34.4</v>
      </c>
      <c r="F20" s="129">
        <v>34.4</v>
      </c>
      <c r="G20" s="67"/>
      <c r="H20" s="67"/>
      <c r="I20" s="67"/>
      <c r="J20" s="67"/>
      <c r="K20" s="53"/>
      <c r="L20" s="53"/>
      <c r="M20" s="53"/>
      <c r="N20" s="53"/>
      <c r="IN20"/>
    </row>
    <row r="21" spans="1:14" ht="18" customHeight="1">
      <c r="A21" s="99" t="s">
        <v>68</v>
      </c>
      <c r="B21" s="99" t="s">
        <v>68</v>
      </c>
      <c r="C21" s="99" t="s">
        <v>76</v>
      </c>
      <c r="D21" s="100" t="s">
        <v>41</v>
      </c>
      <c r="E21" s="90">
        <f t="shared" si="0"/>
        <v>34.4</v>
      </c>
      <c r="F21" s="129">
        <v>34.4</v>
      </c>
      <c r="G21" s="53"/>
      <c r="H21" s="53"/>
      <c r="I21" s="53"/>
      <c r="J21" s="53"/>
      <c r="K21" s="53"/>
      <c r="L21" s="53"/>
      <c r="M21" s="53"/>
      <c r="N21" s="53"/>
    </row>
    <row r="22" spans="1:14" ht="14.25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</row>
  </sheetData>
  <sheetProtection/>
  <mergeCells count="16">
    <mergeCell ref="A22:N22"/>
    <mergeCell ref="A5:A6"/>
    <mergeCell ref="B5:B6"/>
    <mergeCell ref="C5:C6"/>
    <mergeCell ref="D4:D6"/>
    <mergeCell ref="N5:N6"/>
    <mergeCell ref="A1:N1"/>
    <mergeCell ref="A4:C4"/>
    <mergeCell ref="E4:N4"/>
    <mergeCell ref="F5:G5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S20"/>
  <sheetViews>
    <sheetView showGridLines="0" showZeros="0" zoomScalePageLayoutView="0" workbookViewId="0" topLeftCell="A1">
      <selection activeCell="F20" sqref="F20"/>
    </sheetView>
  </sheetViews>
  <sheetFormatPr defaultColWidth="9.16015625" defaultRowHeight="11.25"/>
  <cols>
    <col min="1" max="1" width="14.16015625" style="37" customWidth="1"/>
    <col min="2" max="2" width="10.83203125" style="37" customWidth="1"/>
    <col min="3" max="3" width="11.5" style="37" bestFit="1" customWidth="1"/>
    <col min="4" max="6" width="14.16015625" style="37" bestFit="1" customWidth="1"/>
    <col min="7" max="7" width="9" style="37" bestFit="1" customWidth="1"/>
    <col min="8" max="8" width="14.16015625" style="37" bestFit="1" customWidth="1"/>
    <col min="9" max="9" width="8.83203125" style="37" customWidth="1"/>
    <col min="10" max="10" width="11.16015625" style="37" customWidth="1"/>
    <col min="11" max="11" width="10.66015625" style="37" customWidth="1"/>
    <col min="12" max="13" width="11" style="37" customWidth="1"/>
    <col min="14" max="14" width="13" style="37" customWidth="1"/>
    <col min="15" max="15" width="11.5" style="37" customWidth="1"/>
    <col min="16" max="16384" width="9.16015625" style="37" customWidth="1"/>
  </cols>
  <sheetData>
    <row r="1" spans="1:15" ht="36.75" customHeight="1">
      <c r="A1" s="326" t="s">
        <v>81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4:15" ht="15.75" customHeight="1">
      <c r="N2" s="312" t="s">
        <v>82</v>
      </c>
      <c r="O2" s="312"/>
    </row>
    <row r="3" spans="1:15" ht="18" customHeight="1">
      <c r="A3" s="21" t="s">
        <v>363</v>
      </c>
      <c r="B3" s="325" t="s">
        <v>278</v>
      </c>
      <c r="C3" s="325"/>
      <c r="D3" s="325"/>
      <c r="E3" s="75"/>
      <c r="F3" s="75"/>
      <c r="G3" s="75"/>
      <c r="H3" s="75"/>
      <c r="I3" s="75"/>
      <c r="J3" s="75"/>
      <c r="K3" s="75"/>
      <c r="N3" s="313" t="s">
        <v>25</v>
      </c>
      <c r="O3" s="313"/>
    </row>
    <row r="4" spans="1:16" s="105" customFormat="1" ht="21" customHeight="1">
      <c r="A4" s="291" t="s">
        <v>45</v>
      </c>
      <c r="B4" s="106" t="s">
        <v>83</v>
      </c>
      <c r="C4" s="107"/>
      <c r="D4" s="107"/>
      <c r="E4" s="107"/>
      <c r="F4" s="107"/>
      <c r="G4" s="107"/>
      <c r="H4" s="107"/>
      <c r="I4" s="110"/>
      <c r="J4" s="110"/>
      <c r="K4" s="106" t="s">
        <v>84</v>
      </c>
      <c r="L4" s="107"/>
      <c r="M4" s="107"/>
      <c r="N4" s="107"/>
      <c r="O4" s="111"/>
      <c r="P4" s="13"/>
    </row>
    <row r="5" spans="1:16" s="105" customFormat="1" ht="12" customHeight="1">
      <c r="A5" s="294"/>
      <c r="B5" s="291" t="s">
        <v>48</v>
      </c>
      <c r="C5" s="295" t="s">
        <v>30</v>
      </c>
      <c r="D5" s="295"/>
      <c r="E5" s="295" t="s">
        <v>251</v>
      </c>
      <c r="F5" s="295" t="s">
        <v>253</v>
      </c>
      <c r="G5" s="295" t="s">
        <v>255</v>
      </c>
      <c r="H5" s="295" t="s">
        <v>85</v>
      </c>
      <c r="I5" s="295" t="s">
        <v>258</v>
      </c>
      <c r="J5" s="295"/>
      <c r="K5" s="310" t="s">
        <v>48</v>
      </c>
      <c r="L5" s="296" t="s">
        <v>49</v>
      </c>
      <c r="M5" s="297"/>
      <c r="N5" s="298"/>
      <c r="O5" s="310" t="s">
        <v>50</v>
      </c>
      <c r="P5" s="13"/>
    </row>
    <row r="6" spans="1:16" s="105" customFormat="1" ht="36">
      <c r="A6" s="292"/>
      <c r="B6" s="292"/>
      <c r="C6" s="60" t="s">
        <v>51</v>
      </c>
      <c r="D6" s="24" t="s">
        <v>52</v>
      </c>
      <c r="E6" s="295"/>
      <c r="F6" s="295"/>
      <c r="G6" s="295"/>
      <c r="H6" s="295"/>
      <c r="I6" s="60" t="s">
        <v>51</v>
      </c>
      <c r="J6" s="60" t="s">
        <v>262</v>
      </c>
      <c r="K6" s="311"/>
      <c r="L6" s="71" t="s">
        <v>53</v>
      </c>
      <c r="M6" s="71" t="s">
        <v>54</v>
      </c>
      <c r="N6" s="71" t="s">
        <v>55</v>
      </c>
      <c r="O6" s="311"/>
      <c r="P6" s="13"/>
    </row>
    <row r="7" spans="1:16" s="214" customFormat="1" ht="27" customHeight="1">
      <c r="A7" s="216" t="s">
        <v>48</v>
      </c>
      <c r="B7" s="197">
        <f aca="true" t="shared" si="0" ref="B7:B13">SUM(C7:H7)</f>
        <v>884.12</v>
      </c>
      <c r="C7" s="196">
        <f aca="true" t="shared" si="1" ref="C7:O7">SUM(C8:C14)</f>
        <v>884.12</v>
      </c>
      <c r="D7" s="196">
        <f t="shared" si="1"/>
        <v>0</v>
      </c>
      <c r="E7" s="196">
        <f t="shared" si="1"/>
        <v>0</v>
      </c>
      <c r="F7" s="196"/>
      <c r="G7" s="196"/>
      <c r="H7" s="196"/>
      <c r="I7" s="196"/>
      <c r="J7" s="196"/>
      <c r="K7" s="196">
        <f t="shared" si="1"/>
        <v>884.12</v>
      </c>
      <c r="L7" s="196">
        <f t="shared" si="1"/>
        <v>482.68</v>
      </c>
      <c r="M7" s="196">
        <f t="shared" si="1"/>
        <v>81.14999999999999</v>
      </c>
      <c r="N7" s="196">
        <f t="shared" si="1"/>
        <v>7.62</v>
      </c>
      <c r="O7" s="196">
        <f t="shared" si="1"/>
        <v>312.67</v>
      </c>
      <c r="P7" s="215"/>
    </row>
    <row r="8" spans="1:253" s="195" customFormat="1" ht="42.75" customHeight="1">
      <c r="A8" s="59" t="s">
        <v>268</v>
      </c>
      <c r="B8" s="198">
        <f t="shared" si="0"/>
        <v>802.24</v>
      </c>
      <c r="C8" s="199">
        <v>802.24</v>
      </c>
      <c r="D8" s="198">
        <v>0</v>
      </c>
      <c r="E8" s="198">
        <v>0</v>
      </c>
      <c r="F8" s="198"/>
      <c r="G8" s="198"/>
      <c r="H8" s="198"/>
      <c r="I8" s="200"/>
      <c r="J8" s="200"/>
      <c r="K8" s="198">
        <f aca="true" t="shared" si="2" ref="K8:K14">SUM(L8:O8)</f>
        <v>802.24</v>
      </c>
      <c r="L8" s="198">
        <v>424.62</v>
      </c>
      <c r="M8" s="198">
        <v>71.82</v>
      </c>
      <c r="N8" s="198">
        <v>5.8</v>
      </c>
      <c r="O8" s="198">
        <v>300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</row>
    <row r="9" spans="1:15" s="194" customFormat="1" ht="39.75" customHeight="1">
      <c r="A9" s="59" t="s">
        <v>267</v>
      </c>
      <c r="B9" s="201">
        <v>81.88</v>
      </c>
      <c r="C9" s="202">
        <v>81.88</v>
      </c>
      <c r="D9" s="201">
        <v>0</v>
      </c>
      <c r="E9" s="201">
        <v>0</v>
      </c>
      <c r="F9" s="201"/>
      <c r="G9" s="201"/>
      <c r="H9" s="201"/>
      <c r="I9" s="203"/>
      <c r="J9" s="203"/>
      <c r="K9" s="201">
        <v>81.88</v>
      </c>
      <c r="L9" s="201">
        <v>58.06</v>
      </c>
      <c r="M9" s="201">
        <v>9.33</v>
      </c>
      <c r="N9" s="201">
        <v>1.82</v>
      </c>
      <c r="O9" s="201">
        <v>12.67</v>
      </c>
    </row>
    <row r="10" spans="1:15" s="168" customFormat="1" ht="27" customHeight="1">
      <c r="A10" s="213"/>
      <c r="B10" s="90">
        <f t="shared" si="0"/>
        <v>0</v>
      </c>
      <c r="C10" s="108"/>
      <c r="D10" s="121"/>
      <c r="E10" s="205"/>
      <c r="F10" s="121"/>
      <c r="G10" s="121"/>
      <c r="H10" s="121"/>
      <c r="I10" s="121"/>
      <c r="J10" s="121"/>
      <c r="K10" s="90">
        <f t="shared" si="2"/>
        <v>0</v>
      </c>
      <c r="L10" s="90"/>
      <c r="M10" s="90"/>
      <c r="N10" s="90"/>
      <c r="O10" s="121"/>
    </row>
    <row r="11" spans="1:15" ht="27" customHeight="1">
      <c r="A11" s="72"/>
      <c r="B11" s="67">
        <f t="shared" si="0"/>
        <v>0</v>
      </c>
      <c r="C11" s="49"/>
      <c r="D11" s="53"/>
      <c r="E11" s="53"/>
      <c r="F11" s="53"/>
      <c r="G11" s="53"/>
      <c r="H11" s="53"/>
      <c r="I11" s="53"/>
      <c r="J11" s="53"/>
      <c r="K11" s="67">
        <f t="shared" si="2"/>
        <v>0</v>
      </c>
      <c r="L11" s="67"/>
      <c r="M11" s="67"/>
      <c r="N11" s="67"/>
      <c r="O11" s="112"/>
    </row>
    <row r="12" spans="1:15" ht="27" customHeight="1">
      <c r="A12" s="104"/>
      <c r="B12" s="67">
        <f t="shared" si="0"/>
        <v>0</v>
      </c>
      <c r="C12" s="49"/>
      <c r="D12" s="53"/>
      <c r="E12" s="49"/>
      <c r="F12" s="49"/>
      <c r="G12" s="49"/>
      <c r="H12" s="49"/>
      <c r="I12" s="53"/>
      <c r="J12" s="53"/>
      <c r="K12" s="67">
        <f t="shared" si="2"/>
        <v>0</v>
      </c>
      <c r="L12" s="67"/>
      <c r="M12" s="67"/>
      <c r="N12" s="67"/>
      <c r="O12" s="112"/>
    </row>
    <row r="13" spans="1:15" ht="27" customHeight="1">
      <c r="A13" s="104"/>
      <c r="B13" s="67">
        <f t="shared" si="0"/>
        <v>0</v>
      </c>
      <c r="C13" s="49"/>
      <c r="D13" s="53"/>
      <c r="E13" s="53"/>
      <c r="F13" s="53"/>
      <c r="G13" s="53"/>
      <c r="H13" s="53"/>
      <c r="I13" s="53"/>
      <c r="J13" s="53"/>
      <c r="K13" s="67">
        <f t="shared" si="2"/>
        <v>0</v>
      </c>
      <c r="L13" s="67"/>
      <c r="M13" s="67"/>
      <c r="N13" s="67"/>
      <c r="O13" s="53"/>
    </row>
    <row r="14" spans="1:15" ht="27" customHeight="1">
      <c r="A14" s="59"/>
      <c r="B14" s="67">
        <f>SUM(C14:H14)</f>
        <v>0</v>
      </c>
      <c r="C14" s="53"/>
      <c r="D14" s="53"/>
      <c r="E14" s="53"/>
      <c r="F14" s="53"/>
      <c r="G14" s="53"/>
      <c r="H14" s="53"/>
      <c r="I14" s="53"/>
      <c r="J14" s="53"/>
      <c r="K14" s="67">
        <f t="shared" si="2"/>
        <v>0</v>
      </c>
      <c r="L14" s="67"/>
      <c r="M14" s="67"/>
      <c r="N14" s="67"/>
      <c r="O14" s="53"/>
    </row>
    <row r="15" spans="1:15" ht="36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3"/>
      <c r="M15" s="113"/>
      <c r="N15" s="113"/>
      <c r="O15" s="113"/>
    </row>
    <row r="16" ht="12">
      <c r="D16" s="51"/>
    </row>
    <row r="20" ht="12">
      <c r="A20" s="51"/>
    </row>
  </sheetData>
  <sheetProtection/>
  <mergeCells count="15">
    <mergeCell ref="B5:B6"/>
    <mergeCell ref="E5:E6"/>
    <mergeCell ref="F5:F6"/>
    <mergeCell ref="K5:K6"/>
    <mergeCell ref="C5:D5"/>
    <mergeCell ref="L5:N5"/>
    <mergeCell ref="B3:D3"/>
    <mergeCell ref="A1:O1"/>
    <mergeCell ref="N2:O2"/>
    <mergeCell ref="N3:O3"/>
    <mergeCell ref="A4:A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zoomScalePageLayoutView="0" workbookViewId="0" topLeftCell="A7">
      <selection activeCell="A8" sqref="A8"/>
    </sheetView>
  </sheetViews>
  <sheetFormatPr defaultColWidth="9.16015625" defaultRowHeight="11.25"/>
  <cols>
    <col min="1" max="1" width="24.16015625" style="37" customWidth="1"/>
    <col min="2" max="4" width="7.5" style="37" customWidth="1"/>
    <col min="5" max="5" width="29" style="37" customWidth="1"/>
    <col min="6" max="6" width="18.16015625" style="37" customWidth="1"/>
    <col min="7" max="7" width="14.83203125" style="37" customWidth="1"/>
    <col min="8" max="8" width="13.66015625" style="37" customWidth="1"/>
    <col min="9" max="10" width="14.83203125" style="37" customWidth="1"/>
    <col min="11" max="16384" width="9.16015625" style="37" customWidth="1"/>
  </cols>
  <sheetData>
    <row r="1" spans="1:10" ht="33" customHeight="1">
      <c r="A1" s="326" t="s">
        <v>86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9:10" ht="15.75" customHeight="1">
      <c r="I2" s="312" t="s">
        <v>87</v>
      </c>
      <c r="J2" s="312"/>
    </row>
    <row r="3" spans="1:10" ht="18" customHeight="1">
      <c r="A3" s="332" t="s">
        <v>265</v>
      </c>
      <c r="B3" s="332"/>
      <c r="C3" s="332"/>
      <c r="D3" s="332"/>
      <c r="E3" s="75"/>
      <c r="F3" s="75"/>
      <c r="G3" s="75"/>
      <c r="H3" s="75"/>
      <c r="I3" s="313" t="s">
        <v>25</v>
      </c>
      <c r="J3" s="313"/>
    </row>
    <row r="4" spans="1:10" s="36" customFormat="1" ht="18" customHeight="1">
      <c r="A4" s="321" t="s">
        <v>45</v>
      </c>
      <c r="B4" s="318" t="s">
        <v>58</v>
      </c>
      <c r="C4" s="318"/>
      <c r="D4" s="318"/>
      <c r="E4" s="287" t="s">
        <v>59</v>
      </c>
      <c r="F4" s="329" t="s">
        <v>88</v>
      </c>
      <c r="G4" s="330"/>
      <c r="H4" s="330"/>
      <c r="I4" s="330"/>
      <c r="J4" s="331"/>
    </row>
    <row r="5" spans="1:10" s="36" customFormat="1" ht="12">
      <c r="A5" s="328"/>
      <c r="B5" s="321" t="s">
        <v>60</v>
      </c>
      <c r="C5" s="321" t="s">
        <v>61</v>
      </c>
      <c r="D5" s="321" t="s">
        <v>62</v>
      </c>
      <c r="E5" s="314"/>
      <c r="F5" s="310" t="s">
        <v>48</v>
      </c>
      <c r="G5" s="296" t="s">
        <v>49</v>
      </c>
      <c r="H5" s="297"/>
      <c r="I5" s="298"/>
      <c r="J5" s="310" t="s">
        <v>50</v>
      </c>
    </row>
    <row r="6" spans="1:12" s="36" customFormat="1" ht="24">
      <c r="A6" s="322"/>
      <c r="B6" s="322"/>
      <c r="C6" s="322"/>
      <c r="D6" s="322"/>
      <c r="E6" s="315"/>
      <c r="F6" s="311"/>
      <c r="G6" s="71" t="s">
        <v>53</v>
      </c>
      <c r="H6" s="71" t="s">
        <v>54</v>
      </c>
      <c r="I6" s="71" t="s">
        <v>55</v>
      </c>
      <c r="J6" s="311"/>
      <c r="K6" s="43"/>
      <c r="L6" s="43"/>
    </row>
    <row r="7" spans="1:12" s="36" customFormat="1" ht="18.75" customHeight="1">
      <c r="A7" s="103" t="s">
        <v>48</v>
      </c>
      <c r="B7" s="70"/>
      <c r="C7" s="70"/>
      <c r="D7" s="70"/>
      <c r="E7" s="206" t="s">
        <v>303</v>
      </c>
      <c r="F7" s="223">
        <f>G7+H7+I7+J7</f>
        <v>884.1200000000001</v>
      </c>
      <c r="G7" s="218">
        <f>G8+G22</f>
        <v>482.68</v>
      </c>
      <c r="H7" s="218">
        <f>H8+H22</f>
        <v>81.15</v>
      </c>
      <c r="I7" s="218">
        <f>I8+I22</f>
        <v>7.62</v>
      </c>
      <c r="J7" s="218">
        <f>J8+J22</f>
        <v>312.67</v>
      </c>
      <c r="K7" s="43"/>
      <c r="L7" s="43"/>
    </row>
    <row r="8" spans="1:12" s="173" customFormat="1" ht="26.25" customHeight="1">
      <c r="A8" s="282" t="s">
        <v>268</v>
      </c>
      <c r="B8" s="225"/>
      <c r="C8" s="225"/>
      <c r="D8" s="225"/>
      <c r="E8" s="206" t="s">
        <v>282</v>
      </c>
      <c r="F8" s="223">
        <f>G8+H8+I8+J8</f>
        <v>802.24</v>
      </c>
      <c r="G8" s="223">
        <f>G9+G12+G15+G19</f>
        <v>424.62</v>
      </c>
      <c r="H8" s="223">
        <f>H9+H12+H15+H19</f>
        <v>71.82000000000001</v>
      </c>
      <c r="I8" s="223">
        <f>I9+I12+I15+I19</f>
        <v>5.8</v>
      </c>
      <c r="J8" s="223">
        <f>J9+J12+J15+J19</f>
        <v>300</v>
      </c>
      <c r="K8" s="224"/>
      <c r="L8" s="224"/>
    </row>
    <row r="9" spans="1:10" s="173" customFormat="1" ht="18" customHeight="1">
      <c r="A9" s="175"/>
      <c r="B9" s="182" t="s">
        <v>304</v>
      </c>
      <c r="C9" s="182"/>
      <c r="D9" s="182"/>
      <c r="E9" s="221" t="s">
        <v>66</v>
      </c>
      <c r="F9" s="223">
        <v>64.56</v>
      </c>
      <c r="G9" s="223">
        <v>56.23</v>
      </c>
      <c r="H9" s="223">
        <v>2.65</v>
      </c>
      <c r="I9" s="223">
        <v>5.68</v>
      </c>
      <c r="J9" s="223">
        <v>0</v>
      </c>
    </row>
    <row r="10" spans="1:10" ht="18" customHeight="1">
      <c r="A10" s="207"/>
      <c r="B10" s="31"/>
      <c r="C10" s="209" t="s">
        <v>293</v>
      </c>
      <c r="D10" s="31"/>
      <c r="E10" s="217" t="s">
        <v>33</v>
      </c>
      <c r="F10" s="222">
        <v>64.56</v>
      </c>
      <c r="G10" s="222">
        <v>56.23</v>
      </c>
      <c r="H10" s="222">
        <v>2.65</v>
      </c>
      <c r="I10" s="222">
        <v>5.68</v>
      </c>
      <c r="J10" s="222">
        <v>0</v>
      </c>
    </row>
    <row r="11" spans="1:10" ht="18" customHeight="1">
      <c r="A11" s="207"/>
      <c r="B11" s="31"/>
      <c r="C11" s="31"/>
      <c r="D11" s="209" t="s">
        <v>294</v>
      </c>
      <c r="E11" s="217" t="s">
        <v>34</v>
      </c>
      <c r="F11" s="222">
        <v>64.56</v>
      </c>
      <c r="G11" s="222">
        <v>56.23</v>
      </c>
      <c r="H11" s="222">
        <v>2.65</v>
      </c>
      <c r="I11" s="222">
        <v>5.68</v>
      </c>
      <c r="J11" s="222">
        <v>0</v>
      </c>
    </row>
    <row r="12" spans="1:10" s="173" customFormat="1" ht="18" customHeight="1">
      <c r="A12" s="175"/>
      <c r="B12" s="182" t="s">
        <v>305</v>
      </c>
      <c r="C12" s="182"/>
      <c r="D12" s="182"/>
      <c r="E12" s="221" t="s">
        <v>71</v>
      </c>
      <c r="F12" s="223">
        <v>22.19</v>
      </c>
      <c r="G12" s="223">
        <v>22.19</v>
      </c>
      <c r="H12" s="223">
        <v>0</v>
      </c>
      <c r="I12" s="223">
        <v>0</v>
      </c>
      <c r="J12" s="223">
        <v>0</v>
      </c>
    </row>
    <row r="13" spans="1:10" ht="18" customHeight="1">
      <c r="A13" s="207"/>
      <c r="B13" s="31"/>
      <c r="C13" s="209" t="s">
        <v>296</v>
      </c>
      <c r="D13" s="31"/>
      <c r="E13" s="217" t="s">
        <v>36</v>
      </c>
      <c r="F13" s="222">
        <v>22.19</v>
      </c>
      <c r="G13" s="222">
        <v>22.19</v>
      </c>
      <c r="H13" s="222">
        <v>0</v>
      </c>
      <c r="I13" s="222">
        <v>0</v>
      </c>
      <c r="J13" s="222">
        <v>0</v>
      </c>
    </row>
    <row r="14" spans="1:10" ht="18" customHeight="1">
      <c r="A14" s="59"/>
      <c r="B14" s="31"/>
      <c r="C14" s="31"/>
      <c r="D14" s="209" t="s">
        <v>294</v>
      </c>
      <c r="E14" s="217" t="s">
        <v>37</v>
      </c>
      <c r="F14" s="222">
        <v>22.19</v>
      </c>
      <c r="G14" s="222">
        <v>22.19</v>
      </c>
      <c r="H14" s="222">
        <v>0</v>
      </c>
      <c r="I14" s="222">
        <v>0</v>
      </c>
      <c r="J14" s="222">
        <v>0</v>
      </c>
    </row>
    <row r="15" spans="1:10" s="173" customFormat="1" ht="18" customHeight="1">
      <c r="A15" s="175"/>
      <c r="B15" s="182" t="s">
        <v>283</v>
      </c>
      <c r="C15" s="182"/>
      <c r="D15" s="182"/>
      <c r="E15" s="221" t="s">
        <v>280</v>
      </c>
      <c r="F15" s="223">
        <v>381.09</v>
      </c>
      <c r="G15" s="223">
        <v>311.8</v>
      </c>
      <c r="H15" s="223">
        <v>69.17</v>
      </c>
      <c r="I15" s="223">
        <v>0.12</v>
      </c>
      <c r="J15" s="223">
        <v>300</v>
      </c>
    </row>
    <row r="16" spans="1:10" ht="18" customHeight="1">
      <c r="A16" s="59"/>
      <c r="B16" s="31"/>
      <c r="C16" s="209" t="s">
        <v>298</v>
      </c>
      <c r="D16" s="31"/>
      <c r="E16" s="217" t="s">
        <v>290</v>
      </c>
      <c r="F16" s="222">
        <v>381.09</v>
      </c>
      <c r="G16" s="222">
        <v>311.8</v>
      </c>
      <c r="H16" s="222">
        <v>69.17</v>
      </c>
      <c r="I16" s="222">
        <v>0.12</v>
      </c>
      <c r="J16" s="222">
        <v>300</v>
      </c>
    </row>
    <row r="17" spans="1:10" ht="18" customHeight="1">
      <c r="A17" s="59"/>
      <c r="B17" s="31"/>
      <c r="C17" s="31"/>
      <c r="D17" s="209" t="s">
        <v>299</v>
      </c>
      <c r="E17" s="217" t="s">
        <v>38</v>
      </c>
      <c r="F17" s="222">
        <v>379.27</v>
      </c>
      <c r="G17" s="222">
        <v>311.8</v>
      </c>
      <c r="H17" s="222">
        <v>69.17</v>
      </c>
      <c r="I17" s="222">
        <v>0.12</v>
      </c>
      <c r="J17" s="222">
        <v>0</v>
      </c>
    </row>
    <row r="18" spans="1:10" ht="18" customHeight="1">
      <c r="A18" s="59"/>
      <c r="B18" s="31"/>
      <c r="C18" s="31"/>
      <c r="D18" s="209" t="s">
        <v>293</v>
      </c>
      <c r="E18" s="217" t="s">
        <v>291</v>
      </c>
      <c r="F18" s="222">
        <v>300</v>
      </c>
      <c r="G18" s="222">
        <v>0</v>
      </c>
      <c r="H18" s="222"/>
      <c r="I18" s="222">
        <v>0</v>
      </c>
      <c r="J18" s="222">
        <v>300</v>
      </c>
    </row>
    <row r="19" spans="1:10" s="173" customFormat="1" ht="18" customHeight="1">
      <c r="A19" s="175"/>
      <c r="B19" s="182" t="s">
        <v>306</v>
      </c>
      <c r="C19" s="182"/>
      <c r="D19" s="182"/>
      <c r="E19" s="221" t="s">
        <v>75</v>
      </c>
      <c r="F19" s="223">
        <v>34.4</v>
      </c>
      <c r="G19" s="223">
        <v>34.4</v>
      </c>
      <c r="H19" s="223">
        <v>0</v>
      </c>
      <c r="I19" s="223">
        <v>0</v>
      </c>
      <c r="J19" s="223">
        <v>0</v>
      </c>
    </row>
    <row r="20" spans="1:10" ht="18" customHeight="1">
      <c r="A20" s="59"/>
      <c r="B20" s="31"/>
      <c r="C20" s="209" t="s">
        <v>301</v>
      </c>
      <c r="D20" s="31"/>
      <c r="E20" s="217" t="s">
        <v>40</v>
      </c>
      <c r="F20" s="222">
        <v>34.4</v>
      </c>
      <c r="G20" s="222">
        <v>34.4</v>
      </c>
      <c r="H20" s="222">
        <v>0</v>
      </c>
      <c r="I20" s="222">
        <v>0</v>
      </c>
      <c r="J20" s="222">
        <v>0</v>
      </c>
    </row>
    <row r="21" spans="1:10" ht="18" customHeight="1">
      <c r="A21" s="59"/>
      <c r="B21" s="31"/>
      <c r="C21" s="31"/>
      <c r="D21" s="209" t="s">
        <v>294</v>
      </c>
      <c r="E21" s="217" t="s">
        <v>41</v>
      </c>
      <c r="F21" s="222">
        <v>34.4</v>
      </c>
      <c r="G21" s="222">
        <v>34.4</v>
      </c>
      <c r="H21" s="222">
        <v>0</v>
      </c>
      <c r="I21" s="222">
        <v>0</v>
      </c>
      <c r="J21" s="222">
        <v>0</v>
      </c>
    </row>
    <row r="22" spans="1:10" s="173" customFormat="1" ht="24" customHeight="1">
      <c r="A22" s="282" t="s">
        <v>267</v>
      </c>
      <c r="B22" s="231"/>
      <c r="C22" s="231"/>
      <c r="D22" s="231"/>
      <c r="E22" s="230" t="s">
        <v>282</v>
      </c>
      <c r="F22" s="204">
        <v>81.88</v>
      </c>
      <c r="G22" s="204">
        <v>58.06</v>
      </c>
      <c r="H22" s="204">
        <v>9.33</v>
      </c>
      <c r="I22" s="204">
        <v>1.82</v>
      </c>
      <c r="J22" s="204">
        <v>12.67</v>
      </c>
    </row>
    <row r="23" spans="1:10" s="173" customFormat="1" ht="18" customHeight="1">
      <c r="A23" s="228"/>
      <c r="B23" s="229" t="s">
        <v>279</v>
      </c>
      <c r="C23" s="231"/>
      <c r="D23" s="231"/>
      <c r="E23" s="220" t="s">
        <v>280</v>
      </c>
      <c r="F23" s="204">
        <v>81.88</v>
      </c>
      <c r="G23" s="204">
        <v>58.06</v>
      </c>
      <c r="H23" s="204">
        <v>9.33</v>
      </c>
      <c r="I23" s="204">
        <v>1.82</v>
      </c>
      <c r="J23" s="204">
        <v>12.67</v>
      </c>
    </row>
    <row r="24" spans="1:10" ht="18" customHeight="1">
      <c r="A24" s="227"/>
      <c r="B24" s="226"/>
      <c r="C24" s="226" t="s">
        <v>297</v>
      </c>
      <c r="D24" s="226"/>
      <c r="E24" s="217" t="s">
        <v>290</v>
      </c>
      <c r="F24" s="232">
        <v>81.88</v>
      </c>
      <c r="G24" s="232">
        <v>58.06</v>
      </c>
      <c r="H24" s="232">
        <v>9.33</v>
      </c>
      <c r="I24" s="232">
        <v>1.82</v>
      </c>
      <c r="J24" s="232">
        <v>12.67</v>
      </c>
    </row>
    <row r="25" spans="1:10" ht="18" customHeight="1">
      <c r="A25" s="227"/>
      <c r="B25" s="226"/>
      <c r="C25" s="226"/>
      <c r="D25" s="226" t="s">
        <v>302</v>
      </c>
      <c r="E25" s="193" t="s">
        <v>281</v>
      </c>
      <c r="F25" s="232">
        <v>81.88</v>
      </c>
      <c r="G25" s="232">
        <v>58.06</v>
      </c>
      <c r="H25" s="232">
        <v>9.33</v>
      </c>
      <c r="I25" s="232">
        <v>1.82</v>
      </c>
      <c r="J25" s="232">
        <v>12.67</v>
      </c>
    </row>
    <row r="26" spans="1:10" ht="14.25">
      <c r="A26" s="327"/>
      <c r="B26" s="289"/>
      <c r="C26" s="289"/>
      <c r="D26" s="289"/>
      <c r="E26" s="289"/>
      <c r="F26" s="289"/>
      <c r="G26" s="289"/>
      <c r="H26" s="289"/>
      <c r="I26" s="289"/>
      <c r="J26" s="289"/>
    </row>
  </sheetData>
  <sheetProtection/>
  <mergeCells count="15">
    <mergeCell ref="A1:J1"/>
    <mergeCell ref="I2:J2"/>
    <mergeCell ref="I3:J3"/>
    <mergeCell ref="B4:D4"/>
    <mergeCell ref="F4:J4"/>
    <mergeCell ref="A3:D3"/>
    <mergeCell ref="A26:J26"/>
    <mergeCell ref="A4:A6"/>
    <mergeCell ref="B5:B6"/>
    <mergeCell ref="C5:C6"/>
    <mergeCell ref="D5:D6"/>
    <mergeCell ref="E4:E6"/>
    <mergeCell ref="F5:F6"/>
    <mergeCell ref="J5:J6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4">
      <selection activeCell="A17" sqref="A17"/>
    </sheetView>
  </sheetViews>
  <sheetFormatPr defaultColWidth="9.16015625" defaultRowHeight="11.25"/>
  <cols>
    <col min="1" max="1" width="22" style="37" bestFit="1" customWidth="1"/>
    <col min="2" max="4" width="7.5" style="37" customWidth="1"/>
    <col min="5" max="5" width="32.33203125" style="37" customWidth="1"/>
    <col min="6" max="6" width="18.16015625" style="37" customWidth="1"/>
    <col min="7" max="7" width="10.66015625" style="37" customWidth="1"/>
    <col min="8" max="8" width="12.16015625" style="37" customWidth="1"/>
    <col min="9" max="10" width="14.83203125" style="37" customWidth="1"/>
    <col min="11" max="16384" width="9.16015625" style="37" customWidth="1"/>
  </cols>
  <sheetData>
    <row r="1" spans="1:13" ht="31.5" customHeight="1">
      <c r="A1" s="326" t="s">
        <v>89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2:13" ht="15.75" customHeight="1">
      <c r="L2" s="312" t="s">
        <v>90</v>
      </c>
      <c r="M2" s="312"/>
    </row>
    <row r="3" spans="1:13" ht="18" customHeight="1">
      <c r="A3" s="332" t="s">
        <v>265</v>
      </c>
      <c r="B3" s="332"/>
      <c r="C3" s="332"/>
      <c r="D3" s="332"/>
      <c r="E3" s="97"/>
      <c r="F3" s="97"/>
      <c r="G3" s="97"/>
      <c r="H3" s="97"/>
      <c r="L3" s="333" t="s">
        <v>25</v>
      </c>
      <c r="M3" s="333"/>
    </row>
    <row r="4" spans="1:13" s="36" customFormat="1" ht="21.75" customHeight="1">
      <c r="A4" s="318" t="s">
        <v>45</v>
      </c>
      <c r="B4" s="318" t="s">
        <v>58</v>
      </c>
      <c r="C4" s="318"/>
      <c r="D4" s="318"/>
      <c r="E4" s="323" t="s">
        <v>59</v>
      </c>
      <c r="F4" s="323" t="s">
        <v>88</v>
      </c>
      <c r="G4" s="323"/>
      <c r="H4" s="323"/>
      <c r="I4" s="323"/>
      <c r="J4" s="323"/>
      <c r="K4" s="323"/>
      <c r="L4" s="323"/>
      <c r="M4" s="323"/>
    </row>
    <row r="5" spans="1:13" s="36" customFormat="1" ht="36">
      <c r="A5" s="318"/>
      <c r="B5" s="45" t="s">
        <v>60</v>
      </c>
      <c r="C5" s="45" t="s">
        <v>61</v>
      </c>
      <c r="D5" s="44" t="s">
        <v>62</v>
      </c>
      <c r="E5" s="323"/>
      <c r="F5" s="44" t="s">
        <v>48</v>
      </c>
      <c r="G5" s="24" t="s">
        <v>91</v>
      </c>
      <c r="H5" s="24" t="s">
        <v>92</v>
      </c>
      <c r="I5" s="24" t="s">
        <v>93</v>
      </c>
      <c r="J5" s="239" t="s">
        <v>309</v>
      </c>
      <c r="K5" s="24" t="s">
        <v>95</v>
      </c>
      <c r="L5" s="24" t="s">
        <v>96</v>
      </c>
      <c r="M5" s="24" t="s">
        <v>97</v>
      </c>
    </row>
    <row r="6" spans="1:13" s="36" customFormat="1" ht="22.5" customHeight="1">
      <c r="A6" s="76"/>
      <c r="B6" s="77"/>
      <c r="C6" s="77"/>
      <c r="D6" s="77"/>
      <c r="E6" s="78" t="s">
        <v>48</v>
      </c>
      <c r="F6" s="119">
        <f>F7+F21</f>
        <v>884.12</v>
      </c>
      <c r="G6" s="119">
        <f>G7+G21</f>
        <v>482.68</v>
      </c>
      <c r="H6" s="119">
        <f>H7+H21</f>
        <v>329.82</v>
      </c>
      <c r="I6" s="119">
        <f>I7+I21</f>
        <v>7.62</v>
      </c>
      <c r="J6" s="119">
        <f>J7+J21</f>
        <v>64</v>
      </c>
      <c r="K6" s="243"/>
      <c r="L6" s="243"/>
      <c r="M6" s="242"/>
    </row>
    <row r="7" spans="1:13" s="173" customFormat="1" ht="22.5" customHeight="1">
      <c r="A7" s="282" t="s">
        <v>268</v>
      </c>
      <c r="B7" s="182"/>
      <c r="C7" s="182"/>
      <c r="D7" s="182"/>
      <c r="E7" s="177" t="s">
        <v>282</v>
      </c>
      <c r="F7" s="187">
        <f>G7+H7+I7+J7</f>
        <v>802.24</v>
      </c>
      <c r="G7" s="187">
        <f>G8+G11+G14+G18</f>
        <v>424.62</v>
      </c>
      <c r="H7" s="187">
        <f>H8+H11+H14+H18</f>
        <v>307.82</v>
      </c>
      <c r="I7" s="187">
        <f>I8+I11+I14+I18</f>
        <v>5.8</v>
      </c>
      <c r="J7" s="187">
        <f>J8+J11+J14+J18</f>
        <v>64</v>
      </c>
      <c r="K7" s="212"/>
      <c r="L7" s="212"/>
      <c r="M7" s="241"/>
    </row>
    <row r="8" spans="1:13" ht="22.5" customHeight="1">
      <c r="A8" s="207"/>
      <c r="B8" s="209" t="s">
        <v>292</v>
      </c>
      <c r="C8" s="31"/>
      <c r="D8" s="31"/>
      <c r="E8" s="221" t="s">
        <v>66</v>
      </c>
      <c r="F8" s="187">
        <f>SUM(G8:J8)</f>
        <v>64.56</v>
      </c>
      <c r="G8" s="187">
        <v>56.23</v>
      </c>
      <c r="H8" s="187">
        <v>2.65</v>
      </c>
      <c r="I8" s="187">
        <v>5.68</v>
      </c>
      <c r="J8" s="90"/>
      <c r="K8" s="121"/>
      <c r="L8" s="121"/>
      <c r="M8" s="121"/>
    </row>
    <row r="9" spans="1:13" ht="22.5" customHeight="1">
      <c r="A9" s="59"/>
      <c r="B9" s="31"/>
      <c r="C9" s="209" t="s">
        <v>293</v>
      </c>
      <c r="D9" s="31"/>
      <c r="E9" s="217" t="s">
        <v>33</v>
      </c>
      <c r="F9" s="90">
        <f aca="true" t="shared" si="0" ref="F9:F20">SUM(G9:J9)</f>
        <v>64.56</v>
      </c>
      <c r="G9" s="90">
        <v>56.23</v>
      </c>
      <c r="H9" s="90">
        <v>2.65</v>
      </c>
      <c r="I9" s="90">
        <v>5.68</v>
      </c>
      <c r="J9" s="90"/>
      <c r="K9" s="121"/>
      <c r="L9" s="121"/>
      <c r="M9" s="121"/>
    </row>
    <row r="10" spans="1:13" ht="22.5" customHeight="1">
      <c r="A10" s="59"/>
      <c r="B10" s="31"/>
      <c r="C10" s="31"/>
      <c r="D10" s="209" t="s">
        <v>294</v>
      </c>
      <c r="E10" s="217" t="s">
        <v>34</v>
      </c>
      <c r="F10" s="90">
        <f t="shared" si="0"/>
        <v>64.56</v>
      </c>
      <c r="G10" s="90">
        <v>56.23</v>
      </c>
      <c r="H10" s="90">
        <v>2.65</v>
      </c>
      <c r="I10" s="90">
        <v>5.68</v>
      </c>
      <c r="J10" s="90"/>
      <c r="K10" s="121"/>
      <c r="L10" s="121"/>
      <c r="M10" s="121"/>
    </row>
    <row r="11" spans="1:13" ht="22.5" customHeight="1">
      <c r="A11" s="59"/>
      <c r="B11" s="209" t="s">
        <v>295</v>
      </c>
      <c r="C11" s="31"/>
      <c r="D11" s="31"/>
      <c r="E11" s="221" t="s">
        <v>71</v>
      </c>
      <c r="F11" s="187">
        <f t="shared" si="0"/>
        <v>22.19</v>
      </c>
      <c r="G11" s="187">
        <v>22.19</v>
      </c>
      <c r="H11" s="90"/>
      <c r="I11" s="90"/>
      <c r="J11" s="90"/>
      <c r="K11" s="121"/>
      <c r="L11" s="121"/>
      <c r="M11" s="121"/>
    </row>
    <row r="12" spans="1:13" ht="22.5" customHeight="1">
      <c r="A12" s="59"/>
      <c r="B12" s="31"/>
      <c r="C12" s="209" t="s">
        <v>296</v>
      </c>
      <c r="D12" s="31"/>
      <c r="E12" s="217" t="s">
        <v>36</v>
      </c>
      <c r="F12" s="90">
        <f t="shared" si="0"/>
        <v>22.19</v>
      </c>
      <c r="G12" s="90">
        <v>22.19</v>
      </c>
      <c r="H12" s="90"/>
      <c r="I12" s="90"/>
      <c r="J12" s="90"/>
      <c r="K12" s="121"/>
      <c r="L12" s="121"/>
      <c r="M12" s="121"/>
    </row>
    <row r="13" spans="1:13" ht="22.5" customHeight="1">
      <c r="A13" s="59"/>
      <c r="B13" s="31"/>
      <c r="C13" s="31"/>
      <c r="D13" s="209" t="s">
        <v>294</v>
      </c>
      <c r="E13" s="217" t="s">
        <v>37</v>
      </c>
      <c r="F13" s="90">
        <f t="shared" si="0"/>
        <v>22.19</v>
      </c>
      <c r="G13" s="90">
        <v>22.19</v>
      </c>
      <c r="H13" s="90"/>
      <c r="I13" s="90"/>
      <c r="J13" s="90"/>
      <c r="K13" s="121"/>
      <c r="L13" s="121"/>
      <c r="M13" s="121"/>
    </row>
    <row r="14" spans="1:13" ht="22.5" customHeight="1">
      <c r="A14" s="59"/>
      <c r="B14" s="209" t="s">
        <v>307</v>
      </c>
      <c r="C14" s="31"/>
      <c r="D14" s="209"/>
      <c r="E14" s="221" t="s">
        <v>280</v>
      </c>
      <c r="F14" s="187">
        <f t="shared" si="0"/>
        <v>681.09</v>
      </c>
      <c r="G14" s="187">
        <v>311.8</v>
      </c>
      <c r="H14" s="187">
        <v>305.17</v>
      </c>
      <c r="I14" s="187">
        <v>0.12</v>
      </c>
      <c r="J14" s="187">
        <v>64</v>
      </c>
      <c r="K14" s="121"/>
      <c r="L14" s="121"/>
      <c r="M14" s="121"/>
    </row>
    <row r="15" spans="1:13" ht="22.5" customHeight="1">
      <c r="A15" s="59"/>
      <c r="B15" s="31"/>
      <c r="C15" s="209" t="s">
        <v>298</v>
      </c>
      <c r="D15" s="209"/>
      <c r="E15" s="217" t="s">
        <v>290</v>
      </c>
      <c r="F15" s="90">
        <f>F16+F17</f>
        <v>681.09</v>
      </c>
      <c r="G15" s="90">
        <f>G16</f>
        <v>311.8</v>
      </c>
      <c r="H15" s="90">
        <f>H16+H17</f>
        <v>305.17</v>
      </c>
      <c r="I15" s="90">
        <f>I16</f>
        <v>0.12</v>
      </c>
      <c r="J15" s="90">
        <f>J17</f>
        <v>64</v>
      </c>
      <c r="K15" s="121"/>
      <c r="L15" s="121"/>
      <c r="M15" s="121"/>
    </row>
    <row r="16" spans="1:13" ht="22.5" customHeight="1">
      <c r="A16" s="59"/>
      <c r="B16" s="31"/>
      <c r="C16" s="31"/>
      <c r="D16" s="209" t="s">
        <v>308</v>
      </c>
      <c r="E16" s="217" t="s">
        <v>38</v>
      </c>
      <c r="F16" s="90">
        <f>G16+H16+I16</f>
        <v>381.09000000000003</v>
      </c>
      <c r="G16" s="90">
        <v>311.8</v>
      </c>
      <c r="H16" s="90">
        <v>69.17</v>
      </c>
      <c r="I16" s="90">
        <v>0.12</v>
      </c>
      <c r="J16" s="90"/>
      <c r="K16" s="121"/>
      <c r="L16" s="121"/>
      <c r="M16" s="121"/>
    </row>
    <row r="17" spans="1:13" ht="22.5" customHeight="1">
      <c r="A17" s="59"/>
      <c r="B17" s="31"/>
      <c r="C17" s="31"/>
      <c r="D17" s="209" t="s">
        <v>293</v>
      </c>
      <c r="E17" s="217" t="s">
        <v>291</v>
      </c>
      <c r="F17" s="90">
        <f t="shared" si="0"/>
        <v>300</v>
      </c>
      <c r="G17" s="90"/>
      <c r="H17" s="90">
        <v>236</v>
      </c>
      <c r="I17" s="90"/>
      <c r="J17" s="90">
        <v>64</v>
      </c>
      <c r="K17" s="121"/>
      <c r="L17" s="121"/>
      <c r="M17" s="121"/>
    </row>
    <row r="18" spans="1:13" ht="22.5" customHeight="1">
      <c r="A18" s="59"/>
      <c r="B18" s="209" t="s">
        <v>300</v>
      </c>
      <c r="C18" s="31"/>
      <c r="D18" s="31"/>
      <c r="E18" s="221" t="s">
        <v>75</v>
      </c>
      <c r="F18" s="187">
        <f t="shared" si="0"/>
        <v>34.4</v>
      </c>
      <c r="G18" s="187">
        <v>34.4</v>
      </c>
      <c r="H18" s="90"/>
      <c r="I18" s="90"/>
      <c r="J18" s="90"/>
      <c r="K18" s="121"/>
      <c r="L18" s="121"/>
      <c r="M18" s="121"/>
    </row>
    <row r="19" spans="1:13" ht="22.5" customHeight="1">
      <c r="A19" s="59"/>
      <c r="B19" s="31"/>
      <c r="C19" s="209" t="s">
        <v>301</v>
      </c>
      <c r="D19" s="31"/>
      <c r="E19" s="217" t="s">
        <v>40</v>
      </c>
      <c r="F19" s="90">
        <f t="shared" si="0"/>
        <v>34.4</v>
      </c>
      <c r="G19" s="90">
        <v>34.4</v>
      </c>
      <c r="H19" s="90"/>
      <c r="I19" s="90"/>
      <c r="J19" s="90"/>
      <c r="K19" s="121"/>
      <c r="L19" s="121"/>
      <c r="M19" s="121"/>
    </row>
    <row r="20" spans="1:13" ht="22.5" customHeight="1">
      <c r="A20" s="72"/>
      <c r="B20" s="31"/>
      <c r="C20" s="31"/>
      <c r="D20" s="209" t="s">
        <v>294</v>
      </c>
      <c r="E20" s="217" t="s">
        <v>41</v>
      </c>
      <c r="F20" s="90">
        <f t="shared" si="0"/>
        <v>34.4</v>
      </c>
      <c r="G20" s="90">
        <v>34.4</v>
      </c>
      <c r="H20" s="90"/>
      <c r="I20" s="90"/>
      <c r="J20" s="90"/>
      <c r="K20" s="121"/>
      <c r="L20" s="121"/>
      <c r="M20" s="121"/>
    </row>
    <row r="21" spans="1:13" s="173" customFormat="1" ht="22.5" customHeight="1">
      <c r="A21" s="282" t="s">
        <v>267</v>
      </c>
      <c r="B21" s="231"/>
      <c r="C21" s="231"/>
      <c r="D21" s="231"/>
      <c r="E21" s="230" t="s">
        <v>282</v>
      </c>
      <c r="F21" s="245">
        <v>81.88</v>
      </c>
      <c r="G21" s="245">
        <v>58.06</v>
      </c>
      <c r="H21" s="245">
        <v>22</v>
      </c>
      <c r="I21" s="245">
        <v>1.82</v>
      </c>
      <c r="J21" s="245"/>
      <c r="K21" s="240"/>
      <c r="L21" s="240"/>
      <c r="M21" s="240"/>
    </row>
    <row r="22" spans="1:13" ht="22.5" customHeight="1">
      <c r="A22" s="227"/>
      <c r="B22" s="229" t="s">
        <v>279</v>
      </c>
      <c r="C22" s="231"/>
      <c r="D22" s="231"/>
      <c r="E22" s="220" t="s">
        <v>280</v>
      </c>
      <c r="F22" s="245">
        <v>81.88</v>
      </c>
      <c r="G22" s="245">
        <v>58.06</v>
      </c>
      <c r="H22" s="245">
        <v>22</v>
      </c>
      <c r="I22" s="245">
        <v>1.82</v>
      </c>
      <c r="J22" s="244"/>
      <c r="K22" s="246"/>
      <c r="L22" s="246"/>
      <c r="M22" s="246"/>
    </row>
    <row r="23" spans="1:13" ht="22.5" customHeight="1">
      <c r="A23" s="227"/>
      <c r="B23" s="226"/>
      <c r="C23" s="226" t="s">
        <v>297</v>
      </c>
      <c r="D23" s="226"/>
      <c r="E23" s="217" t="s">
        <v>290</v>
      </c>
      <c r="F23" s="244">
        <v>81.88</v>
      </c>
      <c r="G23" s="244">
        <v>58.06</v>
      </c>
      <c r="H23" s="244">
        <v>22</v>
      </c>
      <c r="I23" s="244">
        <v>1.82</v>
      </c>
      <c r="J23" s="244"/>
      <c r="K23" s="246"/>
      <c r="L23" s="246"/>
      <c r="M23" s="246"/>
    </row>
    <row r="24" spans="1:13" ht="24" customHeight="1">
      <c r="A24" s="227"/>
      <c r="B24" s="226"/>
      <c r="C24" s="226"/>
      <c r="D24" s="226" t="s">
        <v>302</v>
      </c>
      <c r="E24" s="193" t="s">
        <v>281</v>
      </c>
      <c r="F24" s="244">
        <v>81.88</v>
      </c>
      <c r="G24" s="244">
        <v>58.06</v>
      </c>
      <c r="H24" s="244">
        <v>22</v>
      </c>
      <c r="I24" s="244">
        <v>1.82</v>
      </c>
      <c r="J24" s="244"/>
      <c r="K24" s="246"/>
      <c r="L24" s="246"/>
      <c r="M24" s="246"/>
    </row>
    <row r="25" spans="1:13" ht="1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</sheetData>
  <sheetProtection/>
  <mergeCells count="8">
    <mergeCell ref="A1:M1"/>
    <mergeCell ref="L2:M2"/>
    <mergeCell ref="L3:M3"/>
    <mergeCell ref="B4:D4"/>
    <mergeCell ref="F4:M4"/>
    <mergeCell ref="A4:A5"/>
    <mergeCell ref="E4:E5"/>
    <mergeCell ref="A3:D3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zoomScalePageLayoutView="0" workbookViewId="0" topLeftCell="A4">
      <selection activeCell="A25" sqref="A25:D25"/>
    </sheetView>
  </sheetViews>
  <sheetFormatPr defaultColWidth="9.33203125" defaultRowHeight="11.25"/>
  <cols>
    <col min="1" max="1" width="5.5" style="37" bestFit="1" customWidth="1"/>
    <col min="2" max="2" width="4.33203125" style="37" bestFit="1" customWidth="1"/>
    <col min="3" max="3" width="8.83203125" style="37" customWidth="1"/>
    <col min="4" max="4" width="43.5" style="37" customWidth="1"/>
    <col min="5" max="5" width="11.33203125" style="37" customWidth="1"/>
    <col min="6" max="6" width="11.5" style="37" bestFit="1" customWidth="1"/>
    <col min="7" max="7" width="13.33203125" style="37" customWidth="1"/>
    <col min="8" max="8" width="15.33203125" style="37" customWidth="1"/>
    <col min="9" max="10" width="9.16015625" style="37" customWidth="1"/>
    <col min="11" max="11" width="12.66015625" style="37" customWidth="1"/>
    <col min="12" max="240" width="9.16015625" style="37" customWidth="1"/>
    <col min="241" max="16384" width="9.33203125" style="37" customWidth="1"/>
  </cols>
  <sheetData>
    <row r="1" spans="1:11" ht="30" customHeight="1">
      <c r="A1" s="326" t="s">
        <v>98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5.75" customHeight="1">
      <c r="A2"/>
      <c r="B2"/>
      <c r="C2"/>
      <c r="D2"/>
      <c r="E2"/>
      <c r="F2"/>
      <c r="G2"/>
      <c r="K2" s="80" t="s">
        <v>99</v>
      </c>
    </row>
    <row r="3" spans="1:11" ht="18" customHeight="1">
      <c r="A3" s="332" t="s">
        <v>310</v>
      </c>
      <c r="B3" s="299"/>
      <c r="C3" s="299"/>
      <c r="D3" s="299"/>
      <c r="E3" s="97"/>
      <c r="F3"/>
      <c r="G3" s="98"/>
      <c r="K3" s="101" t="s">
        <v>25</v>
      </c>
    </row>
    <row r="4" spans="1:11" s="36" customFormat="1" ht="12">
      <c r="A4" s="318" t="s">
        <v>58</v>
      </c>
      <c r="B4" s="318"/>
      <c r="C4" s="318"/>
      <c r="D4" s="287" t="s">
        <v>59</v>
      </c>
      <c r="E4" s="295" t="s">
        <v>79</v>
      </c>
      <c r="F4" s="295"/>
      <c r="G4" s="295"/>
      <c r="H4" s="295"/>
      <c r="I4" s="295"/>
      <c r="J4" s="295"/>
      <c r="K4" s="295"/>
    </row>
    <row r="5" spans="1:11" s="36" customFormat="1" ht="12" customHeight="1">
      <c r="A5" s="321" t="s">
        <v>60</v>
      </c>
      <c r="B5" s="321" t="s">
        <v>61</v>
      </c>
      <c r="C5" s="321" t="s">
        <v>62</v>
      </c>
      <c r="D5" s="314"/>
      <c r="E5" s="295" t="s">
        <v>48</v>
      </c>
      <c r="F5" s="295" t="s">
        <v>30</v>
      </c>
      <c r="G5" s="295"/>
      <c r="H5" s="295" t="s">
        <v>251</v>
      </c>
      <c r="I5" s="295" t="s">
        <v>253</v>
      </c>
      <c r="J5" s="295" t="s">
        <v>255</v>
      </c>
      <c r="K5" s="295" t="s">
        <v>85</v>
      </c>
    </row>
    <row r="6" spans="1:11" s="36" customFormat="1" ht="57.75" customHeight="1">
      <c r="A6" s="322"/>
      <c r="B6" s="322"/>
      <c r="C6" s="322"/>
      <c r="D6" s="315"/>
      <c r="E6" s="295"/>
      <c r="F6" s="60" t="s">
        <v>51</v>
      </c>
      <c r="G6" s="24" t="s">
        <v>52</v>
      </c>
      <c r="H6" s="295"/>
      <c r="I6" s="295"/>
      <c r="J6" s="295"/>
      <c r="K6" s="295"/>
    </row>
    <row r="7" spans="1:11" s="36" customFormat="1" ht="17.25" customHeight="1">
      <c r="A7" s="77"/>
      <c r="B7" s="77"/>
      <c r="C7" s="77"/>
      <c r="D7" s="78" t="s">
        <v>48</v>
      </c>
      <c r="E7" s="237">
        <f>E8+E11+E14+E18</f>
        <v>571.4499999999999</v>
      </c>
      <c r="F7" s="237">
        <f>F8+F11+F14+F18</f>
        <v>571.4499999999999</v>
      </c>
      <c r="G7" s="24"/>
      <c r="H7" s="24"/>
      <c r="I7" s="24"/>
      <c r="J7" s="24"/>
      <c r="K7" s="24"/>
    </row>
    <row r="8" spans="1:11" ht="18" customHeight="1">
      <c r="A8" s="169" t="s">
        <v>311</v>
      </c>
      <c r="B8" s="99"/>
      <c r="C8" s="99"/>
      <c r="D8" s="184" t="s">
        <v>66</v>
      </c>
      <c r="E8" s="238">
        <v>64.56</v>
      </c>
      <c r="F8" s="238">
        <v>64.56</v>
      </c>
      <c r="G8" s="67"/>
      <c r="H8" s="53"/>
      <c r="I8" s="53"/>
      <c r="J8" s="53"/>
      <c r="K8" s="53"/>
    </row>
    <row r="9" spans="1:11" ht="18" customHeight="1">
      <c r="A9" s="99"/>
      <c r="B9" s="169" t="s">
        <v>289</v>
      </c>
      <c r="C9" s="99"/>
      <c r="D9" s="100" t="s">
        <v>33</v>
      </c>
      <c r="E9" s="93">
        <v>64.56</v>
      </c>
      <c r="F9" s="93">
        <v>64.56</v>
      </c>
      <c r="G9" s="67"/>
      <c r="H9" s="53"/>
      <c r="I9" s="53"/>
      <c r="J9" s="53"/>
      <c r="K9" s="53"/>
    </row>
    <row r="10" spans="1:11" ht="18" customHeight="1">
      <c r="A10" s="99"/>
      <c r="B10" s="99"/>
      <c r="C10" s="169" t="s">
        <v>312</v>
      </c>
      <c r="D10" s="100" t="s">
        <v>34</v>
      </c>
      <c r="E10" s="93">
        <v>64.56</v>
      </c>
      <c r="F10" s="93">
        <v>64.56</v>
      </c>
      <c r="G10" s="67"/>
      <c r="H10" s="53"/>
      <c r="I10" s="53"/>
      <c r="J10" s="53"/>
      <c r="K10" s="53"/>
    </row>
    <row r="11" spans="1:11" ht="18" customHeight="1">
      <c r="A11" s="169" t="s">
        <v>313</v>
      </c>
      <c r="B11" s="99"/>
      <c r="C11" s="99"/>
      <c r="D11" s="184" t="s">
        <v>71</v>
      </c>
      <c r="E11" s="238">
        <v>22.19</v>
      </c>
      <c r="F11" s="238">
        <v>22.19</v>
      </c>
      <c r="G11" s="67"/>
      <c r="H11" s="53"/>
      <c r="I11" s="53"/>
      <c r="J11" s="53"/>
      <c r="K11" s="53"/>
    </row>
    <row r="12" spans="1:11" ht="18" customHeight="1">
      <c r="A12" s="99"/>
      <c r="B12" s="169" t="s">
        <v>314</v>
      </c>
      <c r="C12" s="99"/>
      <c r="D12" s="100" t="s">
        <v>36</v>
      </c>
      <c r="E12" s="93">
        <v>22.19</v>
      </c>
      <c r="F12" s="93">
        <v>22.19</v>
      </c>
      <c r="G12" s="67"/>
      <c r="H12" s="53"/>
      <c r="I12" s="53"/>
      <c r="J12" s="53"/>
      <c r="K12" s="53"/>
    </row>
    <row r="13" spans="1:11" ht="18" customHeight="1">
      <c r="A13" s="99"/>
      <c r="B13" s="99"/>
      <c r="C13" s="169" t="s">
        <v>312</v>
      </c>
      <c r="D13" s="100" t="s">
        <v>37</v>
      </c>
      <c r="E13" s="93">
        <v>22.19</v>
      </c>
      <c r="F13" s="93">
        <v>22.19</v>
      </c>
      <c r="G13" s="67"/>
      <c r="H13" s="53"/>
      <c r="I13" s="53"/>
      <c r="J13" s="53"/>
      <c r="K13" s="53"/>
    </row>
    <row r="14" spans="1:11" ht="18" customHeight="1">
      <c r="A14" s="169" t="s">
        <v>287</v>
      </c>
      <c r="B14" s="99"/>
      <c r="C14" s="99"/>
      <c r="D14" s="184" t="s">
        <v>271</v>
      </c>
      <c r="E14" s="93">
        <f>E15</f>
        <v>450.29999999999995</v>
      </c>
      <c r="F14" s="93">
        <f>F15</f>
        <v>450.29999999999995</v>
      </c>
      <c r="G14" s="67"/>
      <c r="H14" s="53"/>
      <c r="I14" s="53"/>
      <c r="J14" s="53"/>
      <c r="K14" s="53"/>
    </row>
    <row r="15" spans="1:11" ht="18" customHeight="1">
      <c r="A15" s="99"/>
      <c r="B15" s="169" t="s">
        <v>288</v>
      </c>
      <c r="C15" s="99"/>
      <c r="D15" s="166" t="s">
        <v>274</v>
      </c>
      <c r="E15" s="93">
        <f>E16+E17</f>
        <v>450.29999999999995</v>
      </c>
      <c r="F15" s="93">
        <f>F16+F17</f>
        <v>450.29999999999995</v>
      </c>
      <c r="G15" s="67"/>
      <c r="H15" s="53"/>
      <c r="I15" s="53"/>
      <c r="J15" s="53"/>
      <c r="K15" s="53"/>
    </row>
    <row r="16" spans="1:11" ht="18" customHeight="1">
      <c r="A16" s="99"/>
      <c r="B16" s="99"/>
      <c r="C16" s="169" t="s">
        <v>312</v>
      </c>
      <c r="D16" s="100" t="s">
        <v>38</v>
      </c>
      <c r="E16" s="93">
        <v>381.09</v>
      </c>
      <c r="F16" s="93">
        <v>381.09</v>
      </c>
      <c r="G16" s="67"/>
      <c r="H16" s="53"/>
      <c r="I16" s="53"/>
      <c r="J16" s="53"/>
      <c r="K16" s="53"/>
    </row>
    <row r="17" spans="1:11" ht="18" customHeight="1">
      <c r="A17" s="99"/>
      <c r="B17" s="99"/>
      <c r="C17" s="169" t="s">
        <v>315</v>
      </c>
      <c r="D17" s="193" t="s">
        <v>281</v>
      </c>
      <c r="E17" s="93">
        <v>69.21</v>
      </c>
      <c r="F17" s="93">
        <v>69.21</v>
      </c>
      <c r="G17" s="67"/>
      <c r="H17" s="53"/>
      <c r="I17" s="53"/>
      <c r="J17" s="53"/>
      <c r="K17" s="53"/>
    </row>
    <row r="18" spans="1:11" ht="18" customHeight="1">
      <c r="A18" s="169" t="s">
        <v>306</v>
      </c>
      <c r="B18" s="99"/>
      <c r="C18" s="99"/>
      <c r="D18" s="184" t="s">
        <v>75</v>
      </c>
      <c r="E18" s="93">
        <v>34.4</v>
      </c>
      <c r="F18" s="93">
        <v>34.4</v>
      </c>
      <c r="G18" s="67"/>
      <c r="H18" s="53"/>
      <c r="I18" s="53"/>
      <c r="J18" s="53"/>
      <c r="K18" s="53"/>
    </row>
    <row r="19" spans="1:11" ht="18" customHeight="1">
      <c r="A19" s="99"/>
      <c r="B19" s="169" t="s">
        <v>316</v>
      </c>
      <c r="C19" s="99"/>
      <c r="D19" s="100" t="s">
        <v>40</v>
      </c>
      <c r="E19" s="93">
        <v>34.4</v>
      </c>
      <c r="F19" s="93">
        <v>34.4</v>
      </c>
      <c r="G19" s="67"/>
      <c r="H19" s="53"/>
      <c r="I19" s="53"/>
      <c r="J19" s="53"/>
      <c r="K19" s="53"/>
    </row>
    <row r="20" spans="1:11" ht="18" customHeight="1">
      <c r="A20" s="99"/>
      <c r="B20" s="99"/>
      <c r="C20" s="169" t="s">
        <v>312</v>
      </c>
      <c r="D20" s="100" t="s">
        <v>41</v>
      </c>
      <c r="E20" s="93">
        <v>34.4</v>
      </c>
      <c r="F20" s="93">
        <v>34.4</v>
      </c>
      <c r="G20" s="67"/>
      <c r="H20" s="53"/>
      <c r="I20" s="53"/>
      <c r="J20" s="53"/>
      <c r="K20" s="53"/>
    </row>
    <row r="21" spans="1:11" ht="18" customHeight="1">
      <c r="A21" s="99"/>
      <c r="B21" s="99"/>
      <c r="C21" s="99"/>
      <c r="D21" s="100"/>
      <c r="E21" s="67">
        <v>0</v>
      </c>
      <c r="F21" s="93"/>
      <c r="G21" s="67"/>
      <c r="H21" s="53"/>
      <c r="I21" s="53"/>
      <c r="J21" s="53"/>
      <c r="K21" s="53"/>
    </row>
    <row r="22" spans="1:11" ht="18" customHeight="1">
      <c r="A22" s="99"/>
      <c r="B22" s="99"/>
      <c r="C22" s="99"/>
      <c r="D22" s="100"/>
      <c r="E22" s="67">
        <v>0</v>
      </c>
      <c r="F22" s="93"/>
      <c r="G22" s="67"/>
      <c r="H22" s="53"/>
      <c r="I22" s="53"/>
      <c r="J22" s="53"/>
      <c r="K22" s="53"/>
    </row>
    <row r="23" spans="1:11" ht="18" customHeight="1">
      <c r="A23" s="99"/>
      <c r="B23" s="99"/>
      <c r="C23" s="99"/>
      <c r="D23" s="72"/>
      <c r="E23" s="67"/>
      <c r="F23" s="93"/>
      <c r="G23" s="67"/>
      <c r="H23" s="53"/>
      <c r="I23" s="53"/>
      <c r="J23" s="53"/>
      <c r="K23" s="53"/>
    </row>
    <row r="24" spans="1:11" ht="18" customHeight="1">
      <c r="A24" s="99"/>
      <c r="B24" s="99"/>
      <c r="C24" s="99"/>
      <c r="D24" s="100"/>
      <c r="E24" s="67"/>
      <c r="F24" s="93"/>
      <c r="G24" s="67"/>
      <c r="H24" s="53"/>
      <c r="I24" s="53"/>
      <c r="J24" s="53"/>
      <c r="K24" s="53"/>
    </row>
    <row r="25" spans="2:8" ht="17.25" customHeight="1">
      <c r="B25"/>
      <c r="C25"/>
      <c r="D25"/>
      <c r="E25"/>
      <c r="F25"/>
      <c r="G25"/>
      <c r="H25"/>
    </row>
    <row r="26" spans="1:12" ht="51" customHeight="1">
      <c r="A26" s="334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</row>
  </sheetData>
  <sheetProtection/>
  <mergeCells count="15">
    <mergeCell ref="A26:L26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3:D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2" width="7.33203125" style="87" customWidth="1"/>
    <col min="3" max="3" width="49.5" style="0" customWidth="1"/>
    <col min="4" max="5" width="16" style="0" customWidth="1"/>
    <col min="6" max="6" width="16" style="215" customWidth="1"/>
  </cols>
  <sheetData>
    <row r="1" spans="1:6" ht="24.75" customHeight="1">
      <c r="A1" s="336" t="s">
        <v>100</v>
      </c>
      <c r="B1" s="336"/>
      <c r="C1" s="336"/>
      <c r="D1" s="336"/>
      <c r="E1" s="336"/>
      <c r="F1" s="336"/>
    </row>
    <row r="2" spans="1:6" ht="15.75" customHeight="1">
      <c r="A2" s="54"/>
      <c r="B2" s="54"/>
      <c r="C2" s="54"/>
      <c r="D2" s="54"/>
      <c r="F2" s="233" t="s">
        <v>101</v>
      </c>
    </row>
    <row r="3" spans="1:6" s="37" customFormat="1" ht="15.75" customHeight="1">
      <c r="A3" s="332" t="s">
        <v>310</v>
      </c>
      <c r="B3" s="299"/>
      <c r="C3" s="337"/>
      <c r="D3" s="88"/>
      <c r="F3" s="233" t="s">
        <v>25</v>
      </c>
    </row>
    <row r="4" spans="1:6" s="36" customFormat="1" ht="12" customHeight="1">
      <c r="A4" s="338" t="s">
        <v>58</v>
      </c>
      <c r="B4" s="338"/>
      <c r="C4" s="323" t="s">
        <v>59</v>
      </c>
      <c r="D4" s="329" t="s">
        <v>102</v>
      </c>
      <c r="E4" s="330"/>
      <c r="F4" s="331"/>
    </row>
    <row r="5" spans="1:6" s="36" customFormat="1" ht="12" customHeight="1">
      <c r="A5" s="89" t="s">
        <v>60</v>
      </c>
      <c r="B5" s="89" t="s">
        <v>61</v>
      </c>
      <c r="C5" s="323"/>
      <c r="D5" s="44" t="s">
        <v>48</v>
      </c>
      <c r="E5" s="44" t="s">
        <v>103</v>
      </c>
      <c r="F5" s="190" t="s">
        <v>104</v>
      </c>
    </row>
    <row r="6" spans="1:6" s="36" customFormat="1" ht="12" customHeight="1">
      <c r="A6" s="89"/>
      <c r="B6" s="89"/>
      <c r="C6" s="44" t="s">
        <v>105</v>
      </c>
      <c r="D6" s="234">
        <f>E6+F6</f>
        <v>571.45</v>
      </c>
      <c r="E6" s="185">
        <f>E7+E49</f>
        <v>490.3</v>
      </c>
      <c r="F6" s="185">
        <f>F21</f>
        <v>81.15</v>
      </c>
    </row>
    <row r="7" spans="1:6" s="173" customFormat="1" ht="12" customHeight="1">
      <c r="A7" s="236">
        <v>301</v>
      </c>
      <c r="B7" s="236"/>
      <c r="C7" s="235" t="s">
        <v>53</v>
      </c>
      <c r="D7" s="187">
        <f>SUM(D8:D20)</f>
        <v>482.68</v>
      </c>
      <c r="E7" s="187">
        <f>SUM(E8:E20)</f>
        <v>482.68</v>
      </c>
      <c r="F7" s="241"/>
    </row>
    <row r="8" spans="1:7" s="37" customFormat="1" ht="12" customHeight="1">
      <c r="A8" s="91"/>
      <c r="B8" s="91" t="s">
        <v>76</v>
      </c>
      <c r="C8" s="92" t="s">
        <v>106</v>
      </c>
      <c r="D8" s="93">
        <f>169.4+23.09</f>
        <v>192.49</v>
      </c>
      <c r="E8" s="93">
        <f>169.4+23.09</f>
        <v>192.49</v>
      </c>
      <c r="F8" s="108"/>
      <c r="G8" s="51"/>
    </row>
    <row r="9" spans="1:6" s="37" customFormat="1" ht="12" customHeight="1">
      <c r="A9" s="91"/>
      <c r="B9" s="91" t="s">
        <v>69</v>
      </c>
      <c r="C9" s="92" t="s">
        <v>107</v>
      </c>
      <c r="D9" s="93">
        <f>128.28+3.57</f>
        <v>131.85</v>
      </c>
      <c r="E9" s="93">
        <f>128.28+3.57</f>
        <v>131.85</v>
      </c>
      <c r="F9" s="108"/>
    </row>
    <row r="10" spans="1:7" s="37" customFormat="1" ht="12" customHeight="1">
      <c r="A10" s="91"/>
      <c r="B10" s="91" t="s">
        <v>108</v>
      </c>
      <c r="C10" s="92" t="s">
        <v>109</v>
      </c>
      <c r="D10" s="93">
        <f>14.12+1.92</f>
        <v>16.04</v>
      </c>
      <c r="E10" s="93">
        <f>14.12+1.92</f>
        <v>16.04</v>
      </c>
      <c r="F10" s="108"/>
      <c r="G10" s="51"/>
    </row>
    <row r="11" spans="1:7" s="37" customFormat="1" ht="12" customHeight="1">
      <c r="A11" s="91"/>
      <c r="B11" s="91" t="s">
        <v>110</v>
      </c>
      <c r="C11" s="92" t="s">
        <v>111</v>
      </c>
      <c r="D11" s="90"/>
      <c r="E11" s="90"/>
      <c r="F11" s="108"/>
      <c r="G11" s="51"/>
    </row>
    <row r="12" spans="1:7" s="37" customFormat="1" ht="12" customHeight="1">
      <c r="A12" s="91"/>
      <c r="B12" s="91" t="s">
        <v>80</v>
      </c>
      <c r="C12" s="92" t="s">
        <v>112</v>
      </c>
      <c r="D12" s="90">
        <v>12.75</v>
      </c>
      <c r="E12" s="90">
        <v>12.75</v>
      </c>
      <c r="F12" s="108"/>
      <c r="G12" s="51"/>
    </row>
    <row r="13" spans="1:7" s="37" customFormat="1" ht="12" customHeight="1">
      <c r="A13" s="91"/>
      <c r="B13" s="91" t="s">
        <v>113</v>
      </c>
      <c r="C13" s="92" t="s">
        <v>114</v>
      </c>
      <c r="D13" s="90">
        <f>56.23+7.74</f>
        <v>63.97</v>
      </c>
      <c r="E13" s="90">
        <f>56.23+7.74</f>
        <v>63.97</v>
      </c>
      <c r="F13" s="108"/>
      <c r="G13" s="51"/>
    </row>
    <row r="14" spans="1:7" s="37" customFormat="1" ht="12" customHeight="1">
      <c r="A14" s="91"/>
      <c r="B14" s="91" t="s">
        <v>115</v>
      </c>
      <c r="C14" s="92" t="s">
        <v>116</v>
      </c>
      <c r="D14" s="90"/>
      <c r="E14" s="90"/>
      <c r="F14" s="108"/>
      <c r="G14" s="51"/>
    </row>
    <row r="15" spans="1:7" s="37" customFormat="1" ht="12" customHeight="1">
      <c r="A15" s="91"/>
      <c r="B15" s="91" t="s">
        <v>117</v>
      </c>
      <c r="C15" s="92" t="s">
        <v>118</v>
      </c>
      <c r="D15" s="90">
        <f>20.91+3.97</f>
        <v>24.88</v>
      </c>
      <c r="E15" s="90">
        <f>20.91+3.97</f>
        <v>24.88</v>
      </c>
      <c r="F15" s="108"/>
      <c r="G15" s="51"/>
    </row>
    <row r="16" spans="1:7" s="37" customFormat="1" ht="12" customHeight="1">
      <c r="A16" s="91"/>
      <c r="B16" s="91" t="s">
        <v>72</v>
      </c>
      <c r="C16" s="92" t="s">
        <v>119</v>
      </c>
      <c r="D16" s="90"/>
      <c r="E16" s="90"/>
      <c r="F16" s="108"/>
      <c r="G16" s="51"/>
    </row>
    <row r="17" spans="1:7" s="37" customFormat="1" ht="12" customHeight="1">
      <c r="A17" s="91"/>
      <c r="B17" s="91" t="s">
        <v>120</v>
      </c>
      <c r="C17" s="92" t="s">
        <v>121</v>
      </c>
      <c r="D17" s="90">
        <f>1.28+0.47</f>
        <v>1.75</v>
      </c>
      <c r="E17" s="90">
        <f>1.28+0.47</f>
        <v>1.75</v>
      </c>
      <c r="F17" s="108"/>
      <c r="G17" s="51"/>
    </row>
    <row r="18" spans="1:7" s="37" customFormat="1" ht="12" customHeight="1">
      <c r="A18" s="91"/>
      <c r="B18" s="91" t="s">
        <v>122</v>
      </c>
      <c r="C18" s="92" t="s">
        <v>41</v>
      </c>
      <c r="D18" s="90">
        <f>34.4+4.55</f>
        <v>38.949999999999996</v>
      </c>
      <c r="E18" s="90">
        <f>34.4+4.55</f>
        <v>38.949999999999996</v>
      </c>
      <c r="F18" s="108"/>
      <c r="G18" s="51"/>
    </row>
    <row r="19" spans="1:7" s="37" customFormat="1" ht="12" customHeight="1">
      <c r="A19" s="91"/>
      <c r="B19" s="91" t="s">
        <v>123</v>
      </c>
      <c r="C19" s="92" t="s">
        <v>124</v>
      </c>
      <c r="D19" s="92"/>
      <c r="E19" s="90"/>
      <c r="F19" s="108"/>
      <c r="G19" s="51"/>
    </row>
    <row r="20" spans="1:7" s="37" customFormat="1" ht="12" customHeight="1">
      <c r="A20" s="91"/>
      <c r="B20" s="91" t="s">
        <v>125</v>
      </c>
      <c r="C20" s="92" t="s">
        <v>126</v>
      </c>
      <c r="D20" s="92"/>
      <c r="E20" s="90">
        <v>0</v>
      </c>
      <c r="F20" s="108"/>
      <c r="G20" s="51"/>
    </row>
    <row r="21" spans="1:7" s="173" customFormat="1" ht="12" customHeight="1">
      <c r="A21" s="236" t="s">
        <v>127</v>
      </c>
      <c r="B21" s="236"/>
      <c r="C21" s="235" t="s">
        <v>54</v>
      </c>
      <c r="D21" s="212">
        <f>SUM(D22:D48)</f>
        <v>81.15</v>
      </c>
      <c r="E21" s="187">
        <f>SUM(E22:E48)</f>
        <v>0</v>
      </c>
      <c r="F21" s="212">
        <f>SUM(F22:F48)</f>
        <v>81.15</v>
      </c>
      <c r="G21" s="224"/>
    </row>
    <row r="22" spans="1:6" s="37" customFormat="1" ht="12" customHeight="1">
      <c r="A22" s="91"/>
      <c r="B22" s="91" t="s">
        <v>76</v>
      </c>
      <c r="C22" s="92" t="s">
        <v>128</v>
      </c>
      <c r="D22" s="121">
        <f>7.46+3</f>
        <v>10.46</v>
      </c>
      <c r="E22" s="90"/>
      <c r="F22" s="121">
        <f>7.46+3</f>
        <v>10.46</v>
      </c>
    </row>
    <row r="23" spans="1:6" s="37" customFormat="1" ht="12" customHeight="1">
      <c r="A23" s="91"/>
      <c r="B23" s="91" t="s">
        <v>69</v>
      </c>
      <c r="C23" s="92" t="s">
        <v>129</v>
      </c>
      <c r="D23" s="121">
        <v>0.71</v>
      </c>
      <c r="E23" s="90"/>
      <c r="F23" s="121">
        <v>0.71</v>
      </c>
    </row>
    <row r="24" spans="1:6" s="37" customFormat="1" ht="12" customHeight="1">
      <c r="A24" s="91"/>
      <c r="B24" s="91" t="s">
        <v>108</v>
      </c>
      <c r="C24" s="92" t="s">
        <v>130</v>
      </c>
      <c r="D24" s="121"/>
      <c r="E24" s="90"/>
      <c r="F24" s="121"/>
    </row>
    <row r="25" spans="1:6" s="37" customFormat="1" ht="12" customHeight="1">
      <c r="A25" s="91"/>
      <c r="B25" s="91" t="s">
        <v>73</v>
      </c>
      <c r="C25" s="92" t="s">
        <v>131</v>
      </c>
      <c r="D25" s="121"/>
      <c r="E25" s="90"/>
      <c r="F25" s="121"/>
    </row>
    <row r="26" spans="1:6" s="37" customFormat="1" ht="12" customHeight="1">
      <c r="A26" s="91"/>
      <c r="B26" s="91" t="s">
        <v>67</v>
      </c>
      <c r="C26" s="92" t="s">
        <v>132</v>
      </c>
      <c r="D26" s="121"/>
      <c r="E26" s="90"/>
      <c r="F26" s="121"/>
    </row>
    <row r="27" spans="1:6" s="37" customFormat="1" ht="12" customHeight="1">
      <c r="A27" s="91"/>
      <c r="B27" s="91" t="s">
        <v>110</v>
      </c>
      <c r="C27" s="92" t="s">
        <v>133</v>
      </c>
      <c r="D27" s="121"/>
      <c r="E27" s="90"/>
      <c r="F27" s="121"/>
    </row>
    <row r="28" spans="1:6" s="37" customFormat="1" ht="12" customHeight="1">
      <c r="A28" s="91"/>
      <c r="B28" s="91" t="s">
        <v>80</v>
      </c>
      <c r="C28" s="92" t="s">
        <v>134</v>
      </c>
      <c r="D28" s="121">
        <v>2.5</v>
      </c>
      <c r="E28" s="90"/>
      <c r="F28" s="121">
        <v>2.5</v>
      </c>
    </row>
    <row r="29" spans="1:6" s="37" customFormat="1" ht="12" customHeight="1">
      <c r="A29" s="91"/>
      <c r="B29" s="91" t="s">
        <v>113</v>
      </c>
      <c r="C29" s="92" t="s">
        <v>135</v>
      </c>
      <c r="D29" s="121">
        <v>3.31</v>
      </c>
      <c r="E29" s="90"/>
      <c r="F29" s="121">
        <v>3.31</v>
      </c>
    </row>
    <row r="30" spans="1:6" s="37" customFormat="1" ht="12" customHeight="1">
      <c r="A30" s="91"/>
      <c r="B30" s="91" t="s">
        <v>115</v>
      </c>
      <c r="C30" s="92" t="s">
        <v>136</v>
      </c>
      <c r="D30" s="121"/>
      <c r="E30" s="90"/>
      <c r="F30" s="121"/>
    </row>
    <row r="31" spans="1:6" s="37" customFormat="1" ht="12" customHeight="1">
      <c r="A31" s="91"/>
      <c r="B31" s="91" t="s">
        <v>72</v>
      </c>
      <c r="C31" s="92" t="s">
        <v>137</v>
      </c>
      <c r="D31" s="121">
        <f>3.4+0.3</f>
        <v>3.6999999999999997</v>
      </c>
      <c r="E31" s="90"/>
      <c r="F31" s="121">
        <f>3.4+0.3</f>
        <v>3.6999999999999997</v>
      </c>
    </row>
    <row r="32" spans="1:6" s="37" customFormat="1" ht="12" customHeight="1">
      <c r="A32" s="91"/>
      <c r="B32" s="91" t="s">
        <v>120</v>
      </c>
      <c r="C32" s="92" t="s">
        <v>138</v>
      </c>
      <c r="D32" s="121"/>
      <c r="E32" s="90"/>
      <c r="F32" s="121"/>
    </row>
    <row r="33" spans="1:6" s="37" customFormat="1" ht="12" customHeight="1">
      <c r="A33" s="91"/>
      <c r="B33" s="91" t="s">
        <v>122</v>
      </c>
      <c r="C33" s="92" t="s">
        <v>139</v>
      </c>
      <c r="D33" s="121"/>
      <c r="E33" s="90"/>
      <c r="F33" s="121"/>
    </row>
    <row r="34" spans="1:6" s="37" customFormat="1" ht="12" customHeight="1">
      <c r="A34" s="91"/>
      <c r="B34" s="91" t="s">
        <v>123</v>
      </c>
      <c r="C34" s="92" t="s">
        <v>140</v>
      </c>
      <c r="D34" s="121"/>
      <c r="E34" s="90"/>
      <c r="F34" s="121"/>
    </row>
    <row r="35" spans="1:6" s="37" customFormat="1" ht="12" customHeight="1">
      <c r="A35" s="91"/>
      <c r="B35" s="91" t="s">
        <v>141</v>
      </c>
      <c r="C35" s="92" t="s">
        <v>142</v>
      </c>
      <c r="D35" s="121">
        <v>0.4</v>
      </c>
      <c r="E35" s="90"/>
      <c r="F35" s="121">
        <v>0.4</v>
      </c>
    </row>
    <row r="36" spans="1:6" s="37" customFormat="1" ht="12" customHeight="1">
      <c r="A36" s="91"/>
      <c r="B36" s="91" t="s">
        <v>143</v>
      </c>
      <c r="C36" s="92" t="s">
        <v>144</v>
      </c>
      <c r="D36" s="121">
        <v>1.5</v>
      </c>
      <c r="E36" s="90"/>
      <c r="F36" s="121">
        <v>1.5</v>
      </c>
    </row>
    <row r="37" spans="1:6" s="37" customFormat="1" ht="12" customHeight="1">
      <c r="A37" s="91"/>
      <c r="B37" s="91" t="s">
        <v>145</v>
      </c>
      <c r="C37" s="92" t="s">
        <v>146</v>
      </c>
      <c r="D37" s="121">
        <v>2.6</v>
      </c>
      <c r="E37" s="90"/>
      <c r="F37" s="121">
        <v>2.6</v>
      </c>
    </row>
    <row r="38" spans="1:6" s="37" customFormat="1" ht="12" customHeight="1">
      <c r="A38" s="91"/>
      <c r="B38" s="91" t="s">
        <v>147</v>
      </c>
      <c r="C38" s="94" t="s">
        <v>148</v>
      </c>
      <c r="D38" s="121"/>
      <c r="E38" s="90"/>
      <c r="F38" s="121"/>
    </row>
    <row r="39" spans="1:6" s="37" customFormat="1" ht="12" customHeight="1">
      <c r="A39" s="91"/>
      <c r="B39" s="91" t="s">
        <v>149</v>
      </c>
      <c r="C39" s="53" t="s">
        <v>150</v>
      </c>
      <c r="D39" s="121"/>
      <c r="E39" s="90"/>
      <c r="F39" s="121"/>
    </row>
    <row r="40" spans="1:6" s="37" customFormat="1" ht="12" customHeight="1">
      <c r="A40" s="91"/>
      <c r="B40" s="91" t="s">
        <v>151</v>
      </c>
      <c r="C40" s="53" t="s">
        <v>152</v>
      </c>
      <c r="D40" s="121"/>
      <c r="E40" s="90"/>
      <c r="F40" s="121"/>
    </row>
    <row r="41" spans="1:6" s="37" customFormat="1" ht="12" customHeight="1">
      <c r="A41" s="91"/>
      <c r="B41" s="91" t="s">
        <v>153</v>
      </c>
      <c r="C41" s="53" t="s">
        <v>154</v>
      </c>
      <c r="D41" s="121">
        <v>1.82</v>
      </c>
      <c r="E41" s="90"/>
      <c r="F41" s="121">
        <v>1.82</v>
      </c>
    </row>
    <row r="42" spans="1:6" s="37" customFormat="1" ht="12" customHeight="1">
      <c r="A42" s="91"/>
      <c r="B42" s="91" t="s">
        <v>155</v>
      </c>
      <c r="C42" s="53" t="s">
        <v>156</v>
      </c>
      <c r="D42" s="121"/>
      <c r="E42" s="90"/>
      <c r="F42" s="121"/>
    </row>
    <row r="43" spans="1:6" s="37" customFormat="1" ht="12" customHeight="1">
      <c r="A43" s="91"/>
      <c r="B43" s="91" t="s">
        <v>157</v>
      </c>
      <c r="C43" s="92" t="s">
        <v>158</v>
      </c>
      <c r="D43" s="121">
        <v>5.03</v>
      </c>
      <c r="E43" s="90"/>
      <c r="F43" s="121">
        <v>5.03</v>
      </c>
    </row>
    <row r="44" spans="1:6" s="37" customFormat="1" ht="12" customHeight="1">
      <c r="A44" s="91"/>
      <c r="B44" s="91" t="s">
        <v>159</v>
      </c>
      <c r="C44" s="92" t="s">
        <v>160</v>
      </c>
      <c r="D44" s="121">
        <v>1</v>
      </c>
      <c r="E44" s="90"/>
      <c r="F44" s="121">
        <v>1</v>
      </c>
    </row>
    <row r="45" spans="1:6" s="37" customFormat="1" ht="12" customHeight="1">
      <c r="A45" s="91"/>
      <c r="B45" s="91" t="s">
        <v>161</v>
      </c>
      <c r="C45" s="92" t="s">
        <v>162</v>
      </c>
      <c r="D45" s="121">
        <f>4.6+2.5</f>
        <v>7.1</v>
      </c>
      <c r="E45" s="90"/>
      <c r="F45" s="121">
        <f>4.6+2.5</f>
        <v>7.1</v>
      </c>
    </row>
    <row r="46" spans="1:6" s="37" customFormat="1" ht="12" customHeight="1">
      <c r="A46" s="91"/>
      <c r="B46" s="91" t="s">
        <v>163</v>
      </c>
      <c r="C46" s="92" t="s">
        <v>164</v>
      </c>
      <c r="D46" s="121">
        <v>38.15</v>
      </c>
      <c r="E46" s="90"/>
      <c r="F46" s="121">
        <v>38.15</v>
      </c>
    </row>
    <row r="47" spans="1:6" s="37" customFormat="1" ht="12" customHeight="1">
      <c r="A47" s="91"/>
      <c r="B47" s="91" t="s">
        <v>165</v>
      </c>
      <c r="C47" s="92" t="s">
        <v>166</v>
      </c>
      <c r="D47" s="121"/>
      <c r="E47" s="90"/>
      <c r="F47" s="121"/>
    </row>
    <row r="48" spans="1:8" s="37" customFormat="1" ht="12" customHeight="1">
      <c r="A48" s="91"/>
      <c r="B48" s="91" t="s">
        <v>125</v>
      </c>
      <c r="C48" s="92" t="s">
        <v>167</v>
      </c>
      <c r="D48" s="108">
        <f>2.65+0.22</f>
        <v>2.87</v>
      </c>
      <c r="E48" s="90"/>
      <c r="F48" s="108">
        <f>2.65+0.22</f>
        <v>2.87</v>
      </c>
      <c r="G48" s="51"/>
      <c r="H48" s="51"/>
    </row>
    <row r="49" spans="1:7" s="173" customFormat="1" ht="12" customHeight="1">
      <c r="A49" s="236" t="s">
        <v>168</v>
      </c>
      <c r="B49" s="236"/>
      <c r="C49" s="235" t="s">
        <v>169</v>
      </c>
      <c r="D49" s="187">
        <f>SUM(D50:D60)</f>
        <v>7.62</v>
      </c>
      <c r="E49" s="187">
        <f>SUM(E50:E60)</f>
        <v>7.62</v>
      </c>
      <c r="F49" s="212"/>
      <c r="G49" s="224"/>
    </row>
    <row r="50" spans="1:7" s="37" customFormat="1" ht="12" customHeight="1">
      <c r="A50" s="91"/>
      <c r="B50" s="91" t="s">
        <v>76</v>
      </c>
      <c r="C50" s="92" t="s">
        <v>170</v>
      </c>
      <c r="D50" s="90"/>
      <c r="E50" s="90"/>
      <c r="F50" s="108"/>
      <c r="G50" s="51"/>
    </row>
    <row r="51" spans="1:6" s="37" customFormat="1" ht="12" customHeight="1">
      <c r="A51" s="91"/>
      <c r="B51" s="91" t="s">
        <v>69</v>
      </c>
      <c r="C51" s="92" t="s">
        <v>171</v>
      </c>
      <c r="D51" s="90">
        <f>5.68+1.82</f>
        <v>7.5</v>
      </c>
      <c r="E51" s="90">
        <f>5.68+1.82</f>
        <v>7.5</v>
      </c>
      <c r="F51" s="121"/>
    </row>
    <row r="52" spans="1:7" s="37" customFormat="1" ht="12" customHeight="1">
      <c r="A52" s="91"/>
      <c r="B52" s="91" t="s">
        <v>108</v>
      </c>
      <c r="C52" s="92" t="s">
        <v>172</v>
      </c>
      <c r="D52" s="92"/>
      <c r="E52" s="90"/>
      <c r="F52" s="108"/>
      <c r="G52" s="51"/>
    </row>
    <row r="53" spans="1:7" s="37" customFormat="1" ht="12" customHeight="1">
      <c r="A53" s="91"/>
      <c r="B53" s="91" t="s">
        <v>73</v>
      </c>
      <c r="C53" s="92" t="s">
        <v>173</v>
      </c>
      <c r="D53" s="92"/>
      <c r="E53" s="90"/>
      <c r="F53" s="108"/>
      <c r="G53" s="51"/>
    </row>
    <row r="54" spans="1:7" s="37" customFormat="1" ht="12" customHeight="1">
      <c r="A54" s="91"/>
      <c r="B54" s="91" t="s">
        <v>67</v>
      </c>
      <c r="C54" s="92" t="s">
        <v>174</v>
      </c>
      <c r="D54" s="92"/>
      <c r="E54" s="90"/>
      <c r="F54" s="108"/>
      <c r="G54" s="51"/>
    </row>
    <row r="55" spans="1:7" s="37" customFormat="1" ht="12" customHeight="1">
      <c r="A55" s="91"/>
      <c r="B55" s="91" t="s">
        <v>110</v>
      </c>
      <c r="C55" s="92" t="s">
        <v>175</v>
      </c>
      <c r="D55" s="92"/>
      <c r="E55" s="90"/>
      <c r="F55" s="108"/>
      <c r="G55" s="51"/>
    </row>
    <row r="56" spans="1:7" s="37" customFormat="1" ht="12" customHeight="1">
      <c r="A56" s="91"/>
      <c r="B56" s="91" t="s">
        <v>80</v>
      </c>
      <c r="C56" s="92" t="s">
        <v>176</v>
      </c>
      <c r="D56" s="92"/>
      <c r="E56" s="90"/>
      <c r="F56" s="108"/>
      <c r="G56" s="51"/>
    </row>
    <row r="57" spans="1:7" s="37" customFormat="1" ht="12" customHeight="1">
      <c r="A57" s="91"/>
      <c r="B57" s="91" t="s">
        <v>113</v>
      </c>
      <c r="C57" s="92" t="s">
        <v>177</v>
      </c>
      <c r="D57" s="92"/>
      <c r="E57" s="90"/>
      <c r="F57" s="108"/>
      <c r="G57" s="51"/>
    </row>
    <row r="58" spans="1:7" s="37" customFormat="1" ht="12" customHeight="1">
      <c r="A58" s="91"/>
      <c r="B58" s="91" t="s">
        <v>115</v>
      </c>
      <c r="C58" s="92" t="s">
        <v>178</v>
      </c>
      <c r="D58" s="92"/>
      <c r="E58" s="90"/>
      <c r="F58" s="108"/>
      <c r="G58" s="51"/>
    </row>
    <row r="59" spans="1:7" s="37" customFormat="1" ht="12" customHeight="1">
      <c r="A59" s="91"/>
      <c r="B59" s="91" t="s">
        <v>117</v>
      </c>
      <c r="C59" s="92" t="s">
        <v>179</v>
      </c>
      <c r="D59" s="92"/>
      <c r="E59" s="90"/>
      <c r="F59" s="108"/>
      <c r="G59" s="51"/>
    </row>
    <row r="60" spans="1:6" s="37" customFormat="1" ht="12" customHeight="1">
      <c r="A60" s="91"/>
      <c r="B60" s="91" t="s">
        <v>125</v>
      </c>
      <c r="C60" s="92" t="s">
        <v>180</v>
      </c>
      <c r="D60" s="90">
        <v>0.12</v>
      </c>
      <c r="E60" s="90">
        <v>0.12</v>
      </c>
      <c r="F60" s="108"/>
    </row>
    <row r="61" spans="1:9" ht="12" customHeight="1">
      <c r="A61" s="91" t="s">
        <v>181</v>
      </c>
      <c r="B61" s="91"/>
      <c r="C61" s="53" t="s">
        <v>182</v>
      </c>
      <c r="D61" s="53"/>
      <c r="E61" s="62"/>
      <c r="F61" s="123"/>
      <c r="I61" s="96"/>
    </row>
    <row r="62" spans="1:9" ht="12" customHeight="1">
      <c r="A62" s="91"/>
      <c r="B62" s="91" t="s">
        <v>76</v>
      </c>
      <c r="C62" s="95" t="s">
        <v>183</v>
      </c>
      <c r="D62" s="95"/>
      <c r="E62" s="62"/>
      <c r="F62" s="123"/>
      <c r="H62" s="96"/>
      <c r="I62" s="96"/>
    </row>
    <row r="63" spans="1:8" ht="12" customHeight="1">
      <c r="A63" s="91"/>
      <c r="B63" s="91" t="s">
        <v>69</v>
      </c>
      <c r="C63" s="95" t="s">
        <v>184</v>
      </c>
      <c r="D63" s="95"/>
      <c r="E63" s="62"/>
      <c r="F63" s="123"/>
      <c r="G63" s="96"/>
      <c r="H63" s="96"/>
    </row>
    <row r="64" spans="1:7" ht="12" customHeight="1">
      <c r="A64" s="91"/>
      <c r="B64" s="91" t="s">
        <v>108</v>
      </c>
      <c r="C64" s="95" t="s">
        <v>185</v>
      </c>
      <c r="D64" s="95"/>
      <c r="E64" s="62"/>
      <c r="F64" s="124"/>
      <c r="G64" s="96"/>
    </row>
    <row r="65" spans="1:6" ht="12" customHeight="1">
      <c r="A65" s="91"/>
      <c r="B65" s="91" t="s">
        <v>67</v>
      </c>
      <c r="C65" s="95" t="s">
        <v>186</v>
      </c>
      <c r="D65" s="95"/>
      <c r="E65" s="62"/>
      <c r="F65" s="124"/>
    </row>
    <row r="66" spans="1:6" ht="12" customHeight="1">
      <c r="A66" s="91"/>
      <c r="B66" s="91" t="s">
        <v>110</v>
      </c>
      <c r="C66" s="95" t="s">
        <v>187</v>
      </c>
      <c r="D66" s="95"/>
      <c r="E66" s="62"/>
      <c r="F66" s="124"/>
    </row>
    <row r="67" spans="1:6" ht="12" customHeight="1">
      <c r="A67" s="91"/>
      <c r="B67" s="91" t="s">
        <v>80</v>
      </c>
      <c r="C67" s="95" t="s">
        <v>188</v>
      </c>
      <c r="D67" s="95"/>
      <c r="E67" s="62"/>
      <c r="F67" s="124"/>
    </row>
    <row r="68" spans="1:6" ht="12" customHeight="1">
      <c r="A68" s="91"/>
      <c r="B68" s="91" t="s">
        <v>113</v>
      </c>
      <c r="C68" s="95" t="s">
        <v>189</v>
      </c>
      <c r="D68" s="95"/>
      <c r="E68" s="62"/>
      <c r="F68" s="124"/>
    </row>
    <row r="69" spans="1:6" ht="12" customHeight="1">
      <c r="A69" s="91"/>
      <c r="B69" s="91" t="s">
        <v>115</v>
      </c>
      <c r="C69" s="95" t="s">
        <v>190</v>
      </c>
      <c r="D69" s="95"/>
      <c r="E69" s="62"/>
      <c r="F69" s="124"/>
    </row>
    <row r="70" spans="1:6" ht="12" customHeight="1">
      <c r="A70" s="91"/>
      <c r="B70" s="91" t="s">
        <v>117</v>
      </c>
      <c r="C70" s="95" t="s">
        <v>191</v>
      </c>
      <c r="D70" s="95"/>
      <c r="E70" s="62"/>
      <c r="F70" s="124"/>
    </row>
    <row r="71" spans="1:6" ht="12" customHeight="1">
      <c r="A71" s="91"/>
      <c r="B71" s="91" t="s">
        <v>72</v>
      </c>
      <c r="C71" s="95" t="s">
        <v>192</v>
      </c>
      <c r="D71" s="95"/>
      <c r="E71" s="62"/>
      <c r="F71" s="124"/>
    </row>
    <row r="72" spans="1:6" ht="12" customHeight="1">
      <c r="A72" s="91"/>
      <c r="B72" s="91" t="s">
        <v>120</v>
      </c>
      <c r="C72" s="95" t="s">
        <v>193</v>
      </c>
      <c r="D72" s="95"/>
      <c r="E72" s="62"/>
      <c r="F72" s="124"/>
    </row>
    <row r="73" spans="1:6" ht="12" customHeight="1">
      <c r="A73" s="91"/>
      <c r="B73" s="91" t="s">
        <v>122</v>
      </c>
      <c r="C73" s="95" t="s">
        <v>194</v>
      </c>
      <c r="D73" s="95"/>
      <c r="E73" s="62"/>
      <c r="F73" s="124"/>
    </row>
    <row r="74" spans="1:6" ht="12" customHeight="1">
      <c r="A74" s="91"/>
      <c r="B74" s="91" t="s">
        <v>195</v>
      </c>
      <c r="C74" s="95" t="s">
        <v>196</v>
      </c>
      <c r="D74" s="95"/>
      <c r="E74" s="62"/>
      <c r="F74" s="124"/>
    </row>
    <row r="75" spans="1:6" ht="12" customHeight="1">
      <c r="A75" s="91"/>
      <c r="B75" s="91" t="s">
        <v>197</v>
      </c>
      <c r="C75" s="95" t="s">
        <v>198</v>
      </c>
      <c r="D75" s="95"/>
      <c r="E75" s="62"/>
      <c r="F75" s="124"/>
    </row>
    <row r="76" spans="1:6" ht="12" customHeight="1">
      <c r="A76" s="91"/>
      <c r="B76" s="91" t="s">
        <v>199</v>
      </c>
      <c r="C76" s="95" t="s">
        <v>200</v>
      </c>
      <c r="D76" s="95"/>
      <c r="E76" s="62"/>
      <c r="F76" s="124"/>
    </row>
    <row r="77" spans="1:6" ht="12" customHeight="1">
      <c r="A77" s="91"/>
      <c r="B77" s="91" t="s">
        <v>125</v>
      </c>
      <c r="C77" s="95" t="s">
        <v>201</v>
      </c>
      <c r="D77" s="95"/>
      <c r="E77" s="62"/>
      <c r="F77" s="124"/>
    </row>
    <row r="78" spans="1:6" ht="42" customHeight="1">
      <c r="A78" s="335"/>
      <c r="B78" s="335"/>
      <c r="C78" s="335"/>
      <c r="D78" s="335"/>
      <c r="E78" s="335"/>
      <c r="F78" s="335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16" sqref="A16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3" customFormat="1" ht="27">
      <c r="A1" s="316" t="s">
        <v>202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s="37" customFormat="1" ht="17.25" customHeight="1">
      <c r="A2" s="84"/>
      <c r="B2" s="85"/>
      <c r="C2" s="85"/>
      <c r="D2" s="85"/>
      <c r="E2" s="85"/>
      <c r="F2" s="85"/>
      <c r="G2" s="85"/>
      <c r="H2" s="85"/>
      <c r="L2" s="84"/>
      <c r="M2" s="86" t="s">
        <v>203</v>
      </c>
    </row>
    <row r="3" spans="1:13" ht="18.75" customHeight="1">
      <c r="A3" s="332" t="s">
        <v>265</v>
      </c>
      <c r="B3" s="332"/>
      <c r="C3" s="332"/>
      <c r="D3" s="332"/>
      <c r="E3" s="332"/>
      <c r="F3" s="75"/>
      <c r="G3" s="75"/>
      <c r="H3" s="75"/>
      <c r="K3" s="37"/>
      <c r="L3" s="313" t="s">
        <v>25</v>
      </c>
      <c r="M3" s="313"/>
    </row>
    <row r="4" spans="1:13" s="13" customFormat="1" ht="27" customHeight="1">
      <c r="A4" s="318" t="s">
        <v>45</v>
      </c>
      <c r="B4" s="318" t="s">
        <v>58</v>
      </c>
      <c r="C4" s="318"/>
      <c r="D4" s="318"/>
      <c r="E4" s="323" t="s">
        <v>59</v>
      </c>
      <c r="F4" s="323" t="s">
        <v>88</v>
      </c>
      <c r="G4" s="323"/>
      <c r="H4" s="323"/>
      <c r="I4" s="323"/>
      <c r="J4" s="323"/>
      <c r="K4" s="323"/>
      <c r="L4" s="323"/>
      <c r="M4" s="323"/>
    </row>
    <row r="5" spans="1:13" s="13" customFormat="1" ht="27" customHeight="1">
      <c r="A5" s="318"/>
      <c r="B5" s="45" t="s">
        <v>60</v>
      </c>
      <c r="C5" s="45" t="s">
        <v>61</v>
      </c>
      <c r="D5" s="44" t="s">
        <v>62</v>
      </c>
      <c r="E5" s="323"/>
      <c r="F5" s="44" t="s">
        <v>48</v>
      </c>
      <c r="G5" s="24" t="s">
        <v>91</v>
      </c>
      <c r="H5" s="24" t="s">
        <v>92</v>
      </c>
      <c r="I5" s="24" t="s">
        <v>93</v>
      </c>
      <c r="J5" s="24" t="s">
        <v>94</v>
      </c>
      <c r="K5" s="24" t="s">
        <v>95</v>
      </c>
      <c r="L5" s="24" t="s">
        <v>96</v>
      </c>
      <c r="M5" s="24" t="s">
        <v>97</v>
      </c>
    </row>
    <row r="6" spans="1:13" s="13" customFormat="1" ht="24" customHeight="1">
      <c r="A6" s="76"/>
      <c r="B6" s="77"/>
      <c r="C6" s="77"/>
      <c r="D6" s="77"/>
      <c r="E6" s="78" t="s">
        <v>48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81"/>
      <c r="L6" s="81"/>
      <c r="M6" s="82"/>
    </row>
    <row r="7" spans="1:13" ht="24" customHeight="1">
      <c r="A7" s="59"/>
      <c r="B7" s="31"/>
      <c r="C7" s="31"/>
      <c r="D7" s="31"/>
      <c r="E7" s="58"/>
      <c r="F7" s="67">
        <f>SUM(G7:J7)</f>
        <v>0</v>
      </c>
      <c r="G7" s="67"/>
      <c r="H7" s="67"/>
      <c r="I7" s="67"/>
      <c r="J7" s="67"/>
      <c r="K7" s="53"/>
      <c r="L7" s="53"/>
      <c r="M7" s="53"/>
    </row>
    <row r="8" spans="1:13" ht="24" customHeight="1">
      <c r="A8" s="59"/>
      <c r="B8" s="31"/>
      <c r="C8" s="31"/>
      <c r="D8" s="31"/>
      <c r="E8" s="58"/>
      <c r="F8" s="67">
        <f aca="true" t="shared" si="0" ref="F8:F19">SUM(G8:J8)</f>
        <v>0</v>
      </c>
      <c r="G8" s="67"/>
      <c r="H8" s="67"/>
      <c r="I8" s="67"/>
      <c r="J8" s="67"/>
      <c r="K8" s="53"/>
      <c r="L8" s="53"/>
      <c r="M8" s="53"/>
    </row>
    <row r="9" spans="1:13" ht="24" customHeight="1">
      <c r="A9" s="59"/>
      <c r="B9" s="31"/>
      <c r="C9" s="31"/>
      <c r="D9" s="31"/>
      <c r="E9" s="58"/>
      <c r="F9" s="67">
        <f t="shared" si="0"/>
        <v>0</v>
      </c>
      <c r="G9" s="67"/>
      <c r="H9" s="67"/>
      <c r="I9" s="67"/>
      <c r="J9" s="67"/>
      <c r="K9" s="53"/>
      <c r="L9" s="53"/>
      <c r="M9" s="53"/>
    </row>
    <row r="10" spans="1:13" ht="24" customHeight="1">
      <c r="A10" s="59"/>
      <c r="B10" s="31"/>
      <c r="C10" s="31"/>
      <c r="D10" s="31"/>
      <c r="E10" s="58"/>
      <c r="F10" s="67">
        <f t="shared" si="0"/>
        <v>0</v>
      </c>
      <c r="G10" s="67"/>
      <c r="H10" s="67"/>
      <c r="I10" s="67"/>
      <c r="J10" s="67"/>
      <c r="K10" s="53"/>
      <c r="L10" s="53"/>
      <c r="M10" s="53"/>
    </row>
    <row r="11" spans="1:13" ht="24" customHeight="1">
      <c r="A11" s="59"/>
      <c r="B11" s="31"/>
      <c r="C11" s="31"/>
      <c r="D11" s="31"/>
      <c r="E11" s="58"/>
      <c r="F11" s="67">
        <f t="shared" si="0"/>
        <v>0</v>
      </c>
      <c r="G11" s="67"/>
      <c r="H11" s="67"/>
      <c r="I11" s="67"/>
      <c r="J11" s="67"/>
      <c r="K11" s="53"/>
      <c r="L11" s="53"/>
      <c r="M11" s="53"/>
    </row>
    <row r="12" spans="1:13" ht="24" customHeight="1">
      <c r="A12" s="59"/>
      <c r="B12" s="31"/>
      <c r="C12" s="31"/>
      <c r="D12" s="31"/>
      <c r="E12" s="58"/>
      <c r="F12" s="67">
        <f t="shared" si="0"/>
        <v>0</v>
      </c>
      <c r="G12" s="67"/>
      <c r="H12" s="67"/>
      <c r="I12" s="67"/>
      <c r="J12" s="67"/>
      <c r="K12" s="53"/>
      <c r="L12" s="53"/>
      <c r="M12" s="53"/>
    </row>
    <row r="13" spans="1:13" ht="24" customHeight="1">
      <c r="A13" s="59"/>
      <c r="B13" s="31"/>
      <c r="C13" s="31"/>
      <c r="D13" s="31"/>
      <c r="E13" s="58"/>
      <c r="F13" s="67">
        <f t="shared" si="0"/>
        <v>0</v>
      </c>
      <c r="G13" s="67"/>
      <c r="H13" s="67"/>
      <c r="I13" s="67"/>
      <c r="J13" s="67"/>
      <c r="K13" s="53"/>
      <c r="L13" s="53"/>
      <c r="M13" s="53"/>
    </row>
    <row r="14" spans="1:13" ht="24" customHeight="1">
      <c r="A14" s="59"/>
      <c r="B14" s="31"/>
      <c r="C14" s="31"/>
      <c r="D14" s="31"/>
      <c r="E14" s="58"/>
      <c r="F14" s="67">
        <f t="shared" si="0"/>
        <v>0</v>
      </c>
      <c r="G14" s="67"/>
      <c r="H14" s="67"/>
      <c r="I14" s="67"/>
      <c r="J14" s="67"/>
      <c r="K14" s="53"/>
      <c r="L14" s="53"/>
      <c r="M14" s="53"/>
    </row>
    <row r="15" spans="1:13" ht="24" customHeight="1">
      <c r="A15" s="59"/>
      <c r="B15" s="31"/>
      <c r="C15" s="31"/>
      <c r="D15" s="31"/>
      <c r="E15" s="58"/>
      <c r="F15" s="67">
        <f t="shared" si="0"/>
        <v>0</v>
      </c>
      <c r="G15" s="67"/>
      <c r="H15" s="67"/>
      <c r="I15" s="67"/>
      <c r="J15" s="67"/>
      <c r="K15" s="53"/>
      <c r="L15" s="53"/>
      <c r="M15" s="53"/>
    </row>
    <row r="16" spans="1:13" ht="22.5" customHeight="1">
      <c r="A16" s="72"/>
      <c r="B16" s="31"/>
      <c r="C16" s="31"/>
      <c r="D16" s="31"/>
      <c r="E16" s="58"/>
      <c r="F16" s="67">
        <f t="shared" si="0"/>
        <v>0</v>
      </c>
      <c r="G16" s="67"/>
      <c r="H16" s="67"/>
      <c r="I16" s="67"/>
      <c r="J16" s="67"/>
      <c r="K16" s="53"/>
      <c r="L16" s="53"/>
      <c r="M16" s="53"/>
    </row>
    <row r="17" spans="1:13" ht="12.75" customHeight="1">
      <c r="A17" s="59"/>
      <c r="B17" s="31"/>
      <c r="C17" s="31"/>
      <c r="D17" s="31"/>
      <c r="E17" s="58"/>
      <c r="F17" s="67">
        <f t="shared" si="0"/>
        <v>0</v>
      </c>
      <c r="G17" s="67"/>
      <c r="H17" s="67"/>
      <c r="I17" s="67"/>
      <c r="J17" s="67"/>
      <c r="K17" s="53"/>
      <c r="L17" s="53"/>
      <c r="M17" s="53"/>
    </row>
    <row r="18" spans="1:13" ht="10.5" customHeight="1">
      <c r="A18" s="59"/>
      <c r="B18" s="31"/>
      <c r="C18" s="31"/>
      <c r="D18" s="31"/>
      <c r="E18" s="58"/>
      <c r="F18" s="67">
        <f t="shared" si="0"/>
        <v>0</v>
      </c>
      <c r="G18" s="67"/>
      <c r="H18" s="67"/>
      <c r="I18" s="67"/>
      <c r="J18" s="67"/>
      <c r="K18" s="53"/>
      <c r="L18" s="53"/>
      <c r="M18" s="53"/>
    </row>
    <row r="19" spans="1:13" ht="12.75" customHeight="1">
      <c r="A19" s="59"/>
      <c r="B19" s="31"/>
      <c r="C19" s="31"/>
      <c r="D19" s="31"/>
      <c r="E19" s="58"/>
      <c r="F19" s="67">
        <f t="shared" si="0"/>
        <v>0</v>
      </c>
      <c r="G19" s="67"/>
      <c r="H19" s="67"/>
      <c r="I19" s="67"/>
      <c r="J19" s="67"/>
      <c r="K19" s="53"/>
      <c r="L19" s="53"/>
      <c r="M19" s="53"/>
    </row>
    <row r="20" spans="1:13" ht="12.75" customHeight="1">
      <c r="A20" s="72"/>
      <c r="B20" s="31"/>
      <c r="C20" s="31"/>
      <c r="D20" s="31"/>
      <c r="E20" s="58"/>
      <c r="F20" s="67"/>
      <c r="G20" s="67"/>
      <c r="H20" s="67"/>
      <c r="I20" s="67"/>
      <c r="J20" s="67"/>
      <c r="K20" s="53"/>
      <c r="L20" s="53"/>
      <c r="M20" s="53"/>
    </row>
    <row r="21" spans="1:13" ht="12.75" customHeight="1">
      <c r="A21" s="340" t="s">
        <v>317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ht="33" customHeight="1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</sheetData>
  <sheetProtection/>
  <mergeCells count="9">
    <mergeCell ref="A22:M22"/>
    <mergeCell ref="A4:A5"/>
    <mergeCell ref="E4:E5"/>
    <mergeCell ref="A21:M21"/>
    <mergeCell ref="A1:M1"/>
    <mergeCell ref="L3:M3"/>
    <mergeCell ref="B4:D4"/>
    <mergeCell ref="F4:M4"/>
    <mergeCell ref="A3:E3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tabSelected="1" zoomScalePageLayoutView="0" workbookViewId="0" topLeftCell="A1">
      <selection activeCell="A9" sqref="A9"/>
    </sheetView>
  </sheetViews>
  <sheetFormatPr defaultColWidth="9.33203125" defaultRowHeight="11.25"/>
  <cols>
    <col min="1" max="1" width="24.16015625" style="37" customWidth="1"/>
    <col min="2" max="4" width="7.16015625" style="37" customWidth="1"/>
    <col min="5" max="5" width="11.5" style="37" bestFit="1" customWidth="1"/>
    <col min="6" max="10" width="14.33203125" style="37" customWidth="1"/>
    <col min="11" max="16384" width="9.33203125" style="37" customWidth="1"/>
  </cols>
  <sheetData>
    <row r="1" spans="1:13" ht="35.25" customHeight="1">
      <c r="A1" s="326" t="s">
        <v>204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2:13" ht="15.75" customHeight="1">
      <c r="L2" s="312" t="s">
        <v>205</v>
      </c>
      <c r="M2" s="312"/>
    </row>
    <row r="3" spans="1:13" ht="22.5" customHeight="1">
      <c r="A3" s="332" t="s">
        <v>265</v>
      </c>
      <c r="B3" s="299"/>
      <c r="C3" s="299"/>
      <c r="D3" s="299"/>
      <c r="E3" s="299"/>
      <c r="F3" s="75"/>
      <c r="G3" s="75"/>
      <c r="H3" s="75"/>
      <c r="L3" s="313" t="s">
        <v>25</v>
      </c>
      <c r="M3" s="313"/>
    </row>
    <row r="4" spans="1:13" s="36" customFormat="1" ht="24" customHeight="1">
      <c r="A4" s="318" t="s">
        <v>45</v>
      </c>
      <c r="B4" s="318" t="s">
        <v>58</v>
      </c>
      <c r="C4" s="318"/>
      <c r="D4" s="318"/>
      <c r="E4" s="323" t="s">
        <v>59</v>
      </c>
      <c r="F4" s="323" t="s">
        <v>88</v>
      </c>
      <c r="G4" s="323"/>
      <c r="H4" s="323"/>
      <c r="I4" s="323"/>
      <c r="J4" s="323"/>
      <c r="K4" s="323"/>
      <c r="L4" s="323"/>
      <c r="M4" s="323"/>
    </row>
    <row r="5" spans="1:13" s="36" customFormat="1" ht="40.5" customHeight="1">
      <c r="A5" s="318"/>
      <c r="B5" s="45" t="s">
        <v>60</v>
      </c>
      <c r="C5" s="45" t="s">
        <v>61</v>
      </c>
      <c r="D5" s="44" t="s">
        <v>62</v>
      </c>
      <c r="E5" s="323"/>
      <c r="F5" s="44" t="s">
        <v>48</v>
      </c>
      <c r="G5" s="24" t="s">
        <v>91</v>
      </c>
      <c r="H5" s="24" t="s">
        <v>92</v>
      </c>
      <c r="I5" s="24" t="s">
        <v>93</v>
      </c>
      <c r="J5" s="24" t="s">
        <v>94</v>
      </c>
      <c r="K5" s="24" t="s">
        <v>95</v>
      </c>
      <c r="L5" s="24" t="s">
        <v>96</v>
      </c>
      <c r="M5" s="24" t="s">
        <v>97</v>
      </c>
    </row>
    <row r="6" spans="1:13" s="36" customFormat="1" ht="23.25" customHeight="1">
      <c r="A6" s="76"/>
      <c r="B6" s="77"/>
      <c r="C6" s="77"/>
      <c r="D6" s="77"/>
      <c r="E6" s="78" t="s">
        <v>48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81"/>
      <c r="L6" s="81"/>
      <c r="M6" s="82"/>
    </row>
    <row r="7" spans="1:13" s="36" customFormat="1" ht="23.25" customHeight="1">
      <c r="A7" s="59"/>
      <c r="B7" s="31"/>
      <c r="C7" s="31"/>
      <c r="D7" s="31"/>
      <c r="E7" s="58"/>
      <c r="F7" s="67">
        <f>SUM(G7:J7)</f>
        <v>0</v>
      </c>
      <c r="G7" s="67"/>
      <c r="H7" s="67"/>
      <c r="I7" s="67"/>
      <c r="J7" s="67"/>
      <c r="K7" s="53"/>
      <c r="L7" s="53"/>
      <c r="M7" s="53"/>
    </row>
    <row r="8" spans="1:13" s="36" customFormat="1" ht="23.25" customHeight="1">
      <c r="A8" s="59"/>
      <c r="B8" s="31"/>
      <c r="C8" s="31"/>
      <c r="D8" s="31"/>
      <c r="E8" s="58"/>
      <c r="F8" s="67">
        <f aca="true" t="shared" si="0" ref="F8:F19">SUM(G8:J8)</f>
        <v>0</v>
      </c>
      <c r="G8" s="67"/>
      <c r="H8" s="67"/>
      <c r="I8" s="67"/>
      <c r="J8" s="67"/>
      <c r="K8" s="53"/>
      <c r="L8" s="53"/>
      <c r="M8" s="53"/>
    </row>
    <row r="9" spans="1:13" s="36" customFormat="1" ht="23.25" customHeight="1">
      <c r="A9" s="59"/>
      <c r="B9" s="31"/>
      <c r="C9" s="31"/>
      <c r="D9" s="31"/>
      <c r="E9" s="58"/>
      <c r="F9" s="67">
        <f t="shared" si="0"/>
        <v>0</v>
      </c>
      <c r="G9" s="67"/>
      <c r="H9" s="67"/>
      <c r="I9" s="67"/>
      <c r="J9" s="67"/>
      <c r="K9" s="53"/>
      <c r="L9" s="53"/>
      <c r="M9" s="53"/>
    </row>
    <row r="10" spans="1:13" s="36" customFormat="1" ht="23.25" customHeight="1">
      <c r="A10" s="59"/>
      <c r="B10" s="31"/>
      <c r="C10" s="31"/>
      <c r="D10" s="31"/>
      <c r="E10" s="58"/>
      <c r="F10" s="67">
        <f t="shared" si="0"/>
        <v>0</v>
      </c>
      <c r="G10" s="67"/>
      <c r="H10" s="67"/>
      <c r="I10" s="67"/>
      <c r="J10" s="67"/>
      <c r="K10" s="53"/>
      <c r="L10" s="53"/>
      <c r="M10" s="53"/>
    </row>
    <row r="11" spans="1:13" s="36" customFormat="1" ht="23.25" customHeight="1">
      <c r="A11" s="59"/>
      <c r="B11" s="31"/>
      <c r="C11" s="31"/>
      <c r="D11" s="31"/>
      <c r="E11" s="58"/>
      <c r="F11" s="67">
        <f t="shared" si="0"/>
        <v>0</v>
      </c>
      <c r="G11" s="67"/>
      <c r="H11" s="67"/>
      <c r="I11" s="67"/>
      <c r="J11" s="67"/>
      <c r="K11" s="53"/>
      <c r="L11" s="53"/>
      <c r="M11" s="53"/>
    </row>
    <row r="12" spans="1:13" s="36" customFormat="1" ht="23.25" customHeight="1">
      <c r="A12" s="59"/>
      <c r="B12" s="31"/>
      <c r="C12" s="31"/>
      <c r="D12" s="31"/>
      <c r="E12" s="58"/>
      <c r="F12" s="67">
        <f t="shared" si="0"/>
        <v>0</v>
      </c>
      <c r="G12" s="67"/>
      <c r="H12" s="67"/>
      <c r="I12" s="67"/>
      <c r="J12" s="67"/>
      <c r="K12" s="53"/>
      <c r="L12" s="53"/>
      <c r="M12" s="53"/>
    </row>
    <row r="13" spans="1:13" s="36" customFormat="1" ht="23.25" customHeight="1">
      <c r="A13" s="59"/>
      <c r="B13" s="31"/>
      <c r="C13" s="31"/>
      <c r="D13" s="31"/>
      <c r="E13" s="58"/>
      <c r="F13" s="67">
        <f t="shared" si="0"/>
        <v>0</v>
      </c>
      <c r="G13" s="67"/>
      <c r="H13" s="67"/>
      <c r="I13" s="67"/>
      <c r="J13" s="67"/>
      <c r="K13" s="53"/>
      <c r="L13" s="53"/>
      <c r="M13" s="53"/>
    </row>
    <row r="14" spans="1:13" s="36" customFormat="1" ht="23.25" customHeight="1">
      <c r="A14" s="59"/>
      <c r="B14" s="31"/>
      <c r="C14" s="31"/>
      <c r="D14" s="31"/>
      <c r="E14" s="58"/>
      <c r="F14" s="67">
        <f t="shared" si="0"/>
        <v>0</v>
      </c>
      <c r="G14" s="67"/>
      <c r="H14" s="67"/>
      <c r="I14" s="67"/>
      <c r="J14" s="67"/>
      <c r="K14" s="53"/>
      <c r="L14" s="53"/>
      <c r="M14" s="53"/>
    </row>
    <row r="15" spans="1:13" ht="24.75" customHeight="1">
      <c r="A15" s="59"/>
      <c r="B15" s="31"/>
      <c r="C15" s="31"/>
      <c r="D15" s="31"/>
      <c r="E15" s="58"/>
      <c r="F15" s="67">
        <f t="shared" si="0"/>
        <v>0</v>
      </c>
      <c r="G15" s="67"/>
      <c r="H15" s="67"/>
      <c r="I15" s="67"/>
      <c r="J15" s="67"/>
      <c r="K15" s="53"/>
      <c r="L15" s="53"/>
      <c r="M15" s="53"/>
    </row>
    <row r="16" spans="1:13" ht="22.5" customHeight="1">
      <c r="A16" s="72"/>
      <c r="B16" s="31"/>
      <c r="C16" s="31"/>
      <c r="D16" s="31"/>
      <c r="E16" s="58"/>
      <c r="F16" s="67">
        <f t="shared" si="0"/>
        <v>0</v>
      </c>
      <c r="G16" s="67"/>
      <c r="H16" s="67"/>
      <c r="I16" s="67"/>
      <c r="J16" s="67"/>
      <c r="K16" s="53"/>
      <c r="L16" s="53"/>
      <c r="M16" s="53"/>
    </row>
    <row r="17" spans="1:13" ht="12">
      <c r="A17" s="59"/>
      <c r="B17" s="31"/>
      <c r="C17" s="31"/>
      <c r="D17" s="31"/>
      <c r="E17" s="58"/>
      <c r="F17" s="67">
        <f t="shared" si="0"/>
        <v>0</v>
      </c>
      <c r="G17" s="67"/>
      <c r="H17" s="67"/>
      <c r="I17" s="67"/>
      <c r="J17" s="67"/>
      <c r="K17" s="53"/>
      <c r="L17" s="53"/>
      <c r="M17" s="53"/>
    </row>
    <row r="18" spans="1:13" ht="12">
      <c r="A18" s="59"/>
      <c r="B18" s="31"/>
      <c r="C18" s="31"/>
      <c r="D18" s="31"/>
      <c r="E18" s="58"/>
      <c r="F18" s="67">
        <f t="shared" si="0"/>
        <v>0</v>
      </c>
      <c r="G18" s="67"/>
      <c r="H18" s="67"/>
      <c r="I18" s="67"/>
      <c r="J18" s="67"/>
      <c r="K18" s="53"/>
      <c r="L18" s="53"/>
      <c r="M18" s="53"/>
    </row>
    <row r="19" spans="1:13" ht="12">
      <c r="A19" s="59"/>
      <c r="B19" s="31"/>
      <c r="C19" s="31"/>
      <c r="D19" s="31"/>
      <c r="E19" s="58"/>
      <c r="F19" s="67">
        <f t="shared" si="0"/>
        <v>0</v>
      </c>
      <c r="G19" s="67"/>
      <c r="H19" s="67"/>
      <c r="I19" s="67"/>
      <c r="J19" s="67"/>
      <c r="K19" s="53"/>
      <c r="L19" s="53"/>
      <c r="M19" s="53"/>
    </row>
    <row r="20" spans="1:13" ht="12">
      <c r="A20" s="72"/>
      <c r="B20" s="31"/>
      <c r="C20" s="31"/>
      <c r="D20" s="31"/>
      <c r="E20" s="58"/>
      <c r="F20" s="67"/>
      <c r="G20" s="67"/>
      <c r="H20" s="67"/>
      <c r="I20" s="67"/>
      <c r="J20" s="67"/>
      <c r="K20" s="53"/>
      <c r="L20" s="53"/>
      <c r="M20" s="53"/>
    </row>
    <row r="21" spans="1:13" ht="12">
      <c r="A21" s="340" t="s">
        <v>318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</row>
    <row r="22" spans="1:13" ht="14.25">
      <c r="A22" s="342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ht="12">
      <c r="E23" s="51"/>
    </row>
    <row r="27" ht="12">
      <c r="G27" s="51"/>
    </row>
    <row r="28" ht="12">
      <c r="C28" s="51"/>
    </row>
  </sheetData>
  <sheetProtection/>
  <mergeCells count="10">
    <mergeCell ref="A22:M22"/>
    <mergeCell ref="A4:A5"/>
    <mergeCell ref="E4:E5"/>
    <mergeCell ref="A21:M21"/>
    <mergeCell ref="A1:M1"/>
    <mergeCell ref="L2:M2"/>
    <mergeCell ref="L3:M3"/>
    <mergeCell ref="B4:D4"/>
    <mergeCell ref="F4:M4"/>
    <mergeCell ref="A3:E3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21" sqref="A21:M21"/>
    </sheetView>
  </sheetViews>
  <sheetFormatPr defaultColWidth="9.16015625" defaultRowHeight="11.25"/>
  <cols>
    <col min="1" max="1" width="34" style="37" customWidth="1"/>
    <col min="2" max="4" width="7.16015625" style="37" customWidth="1"/>
    <col min="5" max="5" width="17.83203125" style="37" customWidth="1"/>
    <col min="6" max="10" width="14.33203125" style="37" customWidth="1"/>
    <col min="11" max="16384" width="9.16015625" style="37" customWidth="1"/>
  </cols>
  <sheetData>
    <row r="1" spans="1:13" ht="35.25" customHeight="1">
      <c r="A1" s="344" t="s">
        <v>264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2:13" ht="15.75" customHeight="1">
      <c r="L2" s="312" t="s">
        <v>206</v>
      </c>
      <c r="M2" s="312"/>
    </row>
    <row r="3" spans="1:13" ht="22.5" customHeight="1">
      <c r="A3" s="332" t="s">
        <v>265</v>
      </c>
      <c r="B3" s="299"/>
      <c r="C3" s="299"/>
      <c r="D3" s="299"/>
      <c r="E3" s="75"/>
      <c r="F3" s="75"/>
      <c r="G3" s="75"/>
      <c r="H3" s="75"/>
      <c r="L3" s="313" t="s">
        <v>25</v>
      </c>
      <c r="M3" s="313"/>
    </row>
    <row r="4" spans="1:13" s="36" customFormat="1" ht="24" customHeight="1">
      <c r="A4" s="318" t="s">
        <v>45</v>
      </c>
      <c r="B4" s="318" t="s">
        <v>58</v>
      </c>
      <c r="C4" s="318"/>
      <c r="D4" s="318"/>
      <c r="E4" s="323" t="s">
        <v>59</v>
      </c>
      <c r="F4" s="323" t="s">
        <v>88</v>
      </c>
      <c r="G4" s="323"/>
      <c r="H4" s="323"/>
      <c r="I4" s="323"/>
      <c r="J4" s="323"/>
      <c r="K4" s="323"/>
      <c r="L4" s="323"/>
      <c r="M4" s="323"/>
    </row>
    <row r="5" spans="1:13" s="36" customFormat="1" ht="40.5" customHeight="1">
      <c r="A5" s="318"/>
      <c r="B5" s="45" t="s">
        <v>60</v>
      </c>
      <c r="C5" s="45" t="s">
        <v>61</v>
      </c>
      <c r="D5" s="44" t="s">
        <v>62</v>
      </c>
      <c r="E5" s="323"/>
      <c r="F5" s="44" t="s">
        <v>48</v>
      </c>
      <c r="G5" s="24" t="s">
        <v>91</v>
      </c>
      <c r="H5" s="24" t="s">
        <v>92</v>
      </c>
      <c r="I5" s="24" t="s">
        <v>93</v>
      </c>
      <c r="J5" s="24" t="s">
        <v>94</v>
      </c>
      <c r="K5" s="24" t="s">
        <v>95</v>
      </c>
      <c r="L5" s="24" t="s">
        <v>96</v>
      </c>
      <c r="M5" s="24" t="s">
        <v>97</v>
      </c>
    </row>
    <row r="6" spans="1:13" s="36" customFormat="1" ht="23.25" customHeight="1">
      <c r="A6" s="76"/>
      <c r="B6" s="77"/>
      <c r="C6" s="77"/>
      <c r="D6" s="77"/>
      <c r="E6" s="78" t="s">
        <v>48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81"/>
      <c r="L6" s="81"/>
      <c r="M6" s="82"/>
    </row>
    <row r="7" spans="1:13" s="36" customFormat="1" ht="23.25" customHeight="1">
      <c r="A7" s="59"/>
      <c r="B7" s="31"/>
      <c r="C7" s="31"/>
      <c r="D7" s="31"/>
      <c r="E7" s="58"/>
      <c r="F7" s="67">
        <f>SUM(G7:J7)</f>
        <v>0</v>
      </c>
      <c r="G7" s="67"/>
      <c r="H7" s="67"/>
      <c r="I7" s="67"/>
      <c r="J7" s="67"/>
      <c r="K7" s="53"/>
      <c r="L7" s="53"/>
      <c r="M7" s="53"/>
    </row>
    <row r="8" spans="1:13" s="36" customFormat="1" ht="23.25" customHeight="1">
      <c r="A8" s="59"/>
      <c r="B8" s="31"/>
      <c r="C8" s="31"/>
      <c r="D8" s="31"/>
      <c r="E8" s="58"/>
      <c r="F8" s="67">
        <f aca="true" t="shared" si="0" ref="F8:F19">SUM(G8:J8)</f>
        <v>0</v>
      </c>
      <c r="G8" s="67"/>
      <c r="H8" s="67"/>
      <c r="I8" s="67"/>
      <c r="J8" s="67"/>
      <c r="K8" s="53"/>
      <c r="L8" s="53"/>
      <c r="M8" s="53"/>
    </row>
    <row r="9" spans="1:13" s="36" customFormat="1" ht="23.25" customHeight="1">
      <c r="A9" s="59"/>
      <c r="B9" s="31"/>
      <c r="C9" s="31"/>
      <c r="D9" s="31"/>
      <c r="E9" s="58"/>
      <c r="F9" s="67">
        <f t="shared" si="0"/>
        <v>0</v>
      </c>
      <c r="G9" s="67"/>
      <c r="H9" s="67"/>
      <c r="I9" s="67"/>
      <c r="J9" s="67"/>
      <c r="K9" s="53"/>
      <c r="L9" s="53"/>
      <c r="M9" s="53"/>
    </row>
    <row r="10" spans="1:13" s="36" customFormat="1" ht="23.25" customHeight="1">
      <c r="A10" s="59"/>
      <c r="B10" s="31"/>
      <c r="C10" s="31"/>
      <c r="D10" s="31"/>
      <c r="E10" s="58"/>
      <c r="F10" s="67">
        <f t="shared" si="0"/>
        <v>0</v>
      </c>
      <c r="G10" s="67"/>
      <c r="H10" s="67"/>
      <c r="I10" s="67"/>
      <c r="J10" s="67"/>
      <c r="K10" s="53"/>
      <c r="L10" s="53"/>
      <c r="M10" s="53"/>
    </row>
    <row r="11" spans="1:13" s="36" customFormat="1" ht="23.25" customHeight="1">
      <c r="A11" s="59"/>
      <c r="B11" s="31"/>
      <c r="C11" s="31"/>
      <c r="D11" s="31"/>
      <c r="E11" s="58"/>
      <c r="F11" s="67">
        <f t="shared" si="0"/>
        <v>0</v>
      </c>
      <c r="G11" s="67"/>
      <c r="H11" s="67"/>
      <c r="I11" s="67"/>
      <c r="J11" s="67"/>
      <c r="K11" s="53"/>
      <c r="L11" s="53"/>
      <c r="M11" s="53"/>
    </row>
    <row r="12" spans="1:13" s="36" customFormat="1" ht="23.25" customHeight="1">
      <c r="A12" s="59"/>
      <c r="B12" s="31"/>
      <c r="C12" s="31"/>
      <c r="D12" s="31"/>
      <c r="E12" s="58"/>
      <c r="F12" s="67">
        <f t="shared" si="0"/>
        <v>0</v>
      </c>
      <c r="G12" s="67"/>
      <c r="H12" s="67"/>
      <c r="I12" s="67"/>
      <c r="J12" s="67"/>
      <c r="K12" s="53"/>
      <c r="L12" s="53"/>
      <c r="M12" s="53"/>
    </row>
    <row r="13" spans="1:13" s="36" customFormat="1" ht="23.25" customHeight="1">
      <c r="A13" s="59"/>
      <c r="B13" s="31"/>
      <c r="C13" s="31"/>
      <c r="D13" s="31"/>
      <c r="E13" s="58"/>
      <c r="F13" s="67">
        <f t="shared" si="0"/>
        <v>0</v>
      </c>
      <c r="G13" s="67"/>
      <c r="H13" s="67"/>
      <c r="I13" s="67"/>
      <c r="J13" s="67"/>
      <c r="K13" s="53"/>
      <c r="L13" s="53"/>
      <c r="M13" s="53"/>
    </row>
    <row r="14" spans="1:13" s="36" customFormat="1" ht="23.25" customHeight="1">
      <c r="A14" s="59"/>
      <c r="B14" s="31"/>
      <c r="C14" s="31"/>
      <c r="D14" s="31"/>
      <c r="E14" s="58"/>
      <c r="F14" s="67">
        <f t="shared" si="0"/>
        <v>0</v>
      </c>
      <c r="G14" s="67"/>
      <c r="H14" s="67"/>
      <c r="I14" s="67"/>
      <c r="J14" s="67"/>
      <c r="K14" s="53"/>
      <c r="L14" s="53"/>
      <c r="M14" s="53"/>
    </row>
    <row r="15" spans="1:13" ht="24.75" customHeight="1">
      <c r="A15" s="59"/>
      <c r="B15" s="31"/>
      <c r="C15" s="31"/>
      <c r="D15" s="31"/>
      <c r="E15" s="58"/>
      <c r="F15" s="67">
        <f t="shared" si="0"/>
        <v>0</v>
      </c>
      <c r="G15" s="67"/>
      <c r="H15" s="67"/>
      <c r="I15" s="67"/>
      <c r="J15" s="67"/>
      <c r="K15" s="53"/>
      <c r="L15" s="53"/>
      <c r="M15" s="53"/>
    </row>
    <row r="16" spans="1:13" ht="22.5" customHeight="1">
      <c r="A16" s="72"/>
      <c r="B16" s="31"/>
      <c r="C16" s="31"/>
      <c r="D16" s="31"/>
      <c r="E16" s="58"/>
      <c r="F16" s="67">
        <f t="shared" si="0"/>
        <v>0</v>
      </c>
      <c r="G16" s="67"/>
      <c r="H16" s="67"/>
      <c r="I16" s="67"/>
      <c r="J16" s="67"/>
      <c r="K16" s="53"/>
      <c r="L16" s="53"/>
      <c r="M16" s="53"/>
    </row>
    <row r="17" spans="1:13" ht="12">
      <c r="A17" s="59"/>
      <c r="B17" s="31"/>
      <c r="C17" s="31"/>
      <c r="D17" s="31"/>
      <c r="E17" s="58"/>
      <c r="F17" s="67">
        <f t="shared" si="0"/>
        <v>0</v>
      </c>
      <c r="G17" s="67"/>
      <c r="H17" s="67"/>
      <c r="I17" s="67"/>
      <c r="J17" s="67"/>
      <c r="K17" s="53"/>
      <c r="L17" s="53"/>
      <c r="M17" s="53"/>
    </row>
    <row r="18" spans="1:13" ht="12">
      <c r="A18" s="59"/>
      <c r="B18" s="31"/>
      <c r="C18" s="31"/>
      <c r="D18" s="31"/>
      <c r="E18" s="58"/>
      <c r="F18" s="67">
        <f t="shared" si="0"/>
        <v>0</v>
      </c>
      <c r="G18" s="67"/>
      <c r="H18" s="67"/>
      <c r="I18" s="67"/>
      <c r="J18" s="67"/>
      <c r="K18" s="53"/>
      <c r="L18" s="53"/>
      <c r="M18" s="53"/>
    </row>
    <row r="19" spans="1:13" ht="12">
      <c r="A19" s="59"/>
      <c r="B19" s="31"/>
      <c r="C19" s="31"/>
      <c r="D19" s="31"/>
      <c r="E19" s="58"/>
      <c r="F19" s="67">
        <f t="shared" si="0"/>
        <v>0</v>
      </c>
      <c r="G19" s="67"/>
      <c r="H19" s="67"/>
      <c r="I19" s="67"/>
      <c r="J19" s="67"/>
      <c r="K19" s="53"/>
      <c r="L19" s="53"/>
      <c r="M19" s="53"/>
    </row>
    <row r="20" spans="1:13" ht="12">
      <c r="A20" s="72"/>
      <c r="B20" s="31"/>
      <c r="C20" s="31"/>
      <c r="D20" s="31"/>
      <c r="E20" s="58"/>
      <c r="F20" s="67"/>
      <c r="G20" s="67"/>
      <c r="H20" s="67"/>
      <c r="I20" s="67"/>
      <c r="J20" s="67"/>
      <c r="K20" s="53"/>
      <c r="L20" s="53"/>
      <c r="M20" s="53"/>
    </row>
    <row r="21" spans="1:13" s="74" customFormat="1" ht="42.75" customHeight="1">
      <c r="A21" s="345" t="s">
        <v>319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ht="14.2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ht="12">
      <c r="E23" s="51"/>
    </row>
    <row r="27" ht="12">
      <c r="G27" s="51"/>
    </row>
    <row r="28" ht="12">
      <c r="C28" s="51"/>
    </row>
  </sheetData>
  <sheetProtection/>
  <mergeCells count="10">
    <mergeCell ref="A21:M21"/>
    <mergeCell ref="A22:M22"/>
    <mergeCell ref="A4:A5"/>
    <mergeCell ref="E4:E5"/>
    <mergeCell ref="A1:M1"/>
    <mergeCell ref="L2:M2"/>
    <mergeCell ref="L3:M3"/>
    <mergeCell ref="B4:D4"/>
    <mergeCell ref="F4:M4"/>
    <mergeCell ref="A3:D3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77.33203125" style="0" customWidth="1"/>
    <col min="4" max="4" width="10.33203125" style="215" customWidth="1"/>
    <col min="5" max="5" width="11.33203125" style="215" customWidth="1"/>
    <col min="6" max="6" width="10" style="0" customWidth="1"/>
    <col min="7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316" t="s">
        <v>207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8" customHeight="1">
      <c r="A2" s="37"/>
      <c r="B2" s="37"/>
      <c r="C2" s="37"/>
      <c r="D2" s="168"/>
      <c r="E2" s="168"/>
      <c r="F2" s="37"/>
      <c r="G2" s="37"/>
      <c r="H2" s="37"/>
      <c r="I2" s="37"/>
      <c r="M2" s="39" t="s">
        <v>208</v>
      </c>
    </row>
    <row r="3" spans="1:13" ht="21" customHeight="1">
      <c r="A3" s="332" t="s">
        <v>265</v>
      </c>
      <c r="B3" s="332"/>
      <c r="C3" s="332"/>
      <c r="D3" s="168"/>
      <c r="E3" s="168"/>
      <c r="F3" s="37"/>
      <c r="G3" s="37"/>
      <c r="H3" s="37"/>
      <c r="I3" s="37"/>
      <c r="K3" s="37"/>
      <c r="M3" s="73" t="s">
        <v>25</v>
      </c>
    </row>
    <row r="4" spans="1:13" s="13" customFormat="1" ht="29.25" customHeight="1">
      <c r="A4" s="291" t="s">
        <v>45</v>
      </c>
      <c r="B4" s="310" t="s">
        <v>209</v>
      </c>
      <c r="C4" s="310" t="s">
        <v>210</v>
      </c>
      <c r="D4" s="295" t="s">
        <v>79</v>
      </c>
      <c r="E4" s="295"/>
      <c r="F4" s="295"/>
      <c r="G4" s="295"/>
      <c r="H4" s="295"/>
      <c r="I4" s="295"/>
      <c r="J4" s="295"/>
      <c r="K4" s="295"/>
      <c r="L4" s="295"/>
      <c r="M4" s="295"/>
    </row>
    <row r="5" spans="1:13" s="13" customFormat="1" ht="12" customHeight="1">
      <c r="A5" s="294"/>
      <c r="B5" s="347"/>
      <c r="C5" s="347"/>
      <c r="D5" s="348" t="s">
        <v>48</v>
      </c>
      <c r="E5" s="295" t="s">
        <v>30</v>
      </c>
      <c r="F5" s="295"/>
      <c r="G5" s="295" t="s">
        <v>251</v>
      </c>
      <c r="H5" s="295" t="s">
        <v>253</v>
      </c>
      <c r="I5" s="295" t="s">
        <v>255</v>
      </c>
      <c r="J5" s="295" t="s">
        <v>85</v>
      </c>
      <c r="K5" s="295" t="s">
        <v>258</v>
      </c>
      <c r="L5" s="295"/>
      <c r="M5" s="295" t="s">
        <v>260</v>
      </c>
    </row>
    <row r="6" spans="1:13" s="13" customFormat="1" ht="51.75" customHeight="1">
      <c r="A6" s="292"/>
      <c r="B6" s="311"/>
      <c r="C6" s="311"/>
      <c r="D6" s="349"/>
      <c r="E6" s="170" t="s">
        <v>51</v>
      </c>
      <c r="F6" s="24" t="s">
        <v>52</v>
      </c>
      <c r="G6" s="295"/>
      <c r="H6" s="295"/>
      <c r="I6" s="295"/>
      <c r="J6" s="295"/>
      <c r="K6" s="60" t="s">
        <v>51</v>
      </c>
      <c r="L6" s="60" t="s">
        <v>262</v>
      </c>
      <c r="M6" s="295"/>
    </row>
    <row r="7" spans="1:13" ht="28.5" customHeight="1">
      <c r="A7" s="28" t="s">
        <v>48</v>
      </c>
      <c r="B7" s="65"/>
      <c r="C7" s="65" t="s">
        <v>211</v>
      </c>
      <c r="D7" s="29">
        <f>D8+D10</f>
        <v>312.67</v>
      </c>
      <c r="E7" s="29">
        <f>E8+E10</f>
        <v>312.67</v>
      </c>
      <c r="F7" s="61"/>
      <c r="G7" s="61"/>
      <c r="H7" s="61"/>
      <c r="I7" s="61"/>
      <c r="J7" s="61"/>
      <c r="K7" s="53"/>
      <c r="L7" s="62"/>
      <c r="M7" s="62"/>
    </row>
    <row r="8" spans="1:13" ht="28.5" customHeight="1">
      <c r="A8" s="282" t="s">
        <v>268</v>
      </c>
      <c r="B8" s="65"/>
      <c r="C8" s="65"/>
      <c r="D8" s="29">
        <v>300</v>
      </c>
      <c r="E8" s="29">
        <v>300</v>
      </c>
      <c r="F8" s="61"/>
      <c r="G8" s="61"/>
      <c r="H8" s="61"/>
      <c r="I8" s="61"/>
      <c r="J8" s="61"/>
      <c r="K8" s="53"/>
      <c r="L8" s="62"/>
      <c r="M8" s="62"/>
    </row>
    <row r="9" spans="1:13" s="278" customFormat="1" ht="178.5" customHeight="1">
      <c r="A9" s="59"/>
      <c r="B9" s="280" t="s">
        <v>328</v>
      </c>
      <c r="C9" s="279" t="s">
        <v>357</v>
      </c>
      <c r="D9" s="33">
        <v>300</v>
      </c>
      <c r="E9" s="33">
        <v>300</v>
      </c>
      <c r="F9" s="61"/>
      <c r="G9" s="61"/>
      <c r="H9" s="61"/>
      <c r="I9" s="61"/>
      <c r="J9" s="61"/>
      <c r="K9" s="276"/>
      <c r="L9" s="277"/>
      <c r="M9" s="277"/>
    </row>
    <row r="10" spans="1:13" ht="28.5" customHeight="1">
      <c r="A10" s="227" t="s">
        <v>267</v>
      </c>
      <c r="B10" s="227"/>
      <c r="C10" s="227" t="s">
        <v>211</v>
      </c>
      <c r="D10" s="246">
        <v>12.67</v>
      </c>
      <c r="E10" s="246">
        <v>12.67</v>
      </c>
      <c r="F10" s="49"/>
      <c r="G10" s="49"/>
      <c r="H10" s="49"/>
      <c r="I10" s="49"/>
      <c r="J10" s="49"/>
      <c r="K10" s="53"/>
      <c r="L10" s="62"/>
      <c r="M10" s="62"/>
    </row>
    <row r="11" spans="1:13" ht="39.75" customHeight="1">
      <c r="A11" s="227"/>
      <c r="B11" s="249" t="s">
        <v>320</v>
      </c>
      <c r="C11" s="250" t="s">
        <v>321</v>
      </c>
      <c r="D11" s="246">
        <v>2.04</v>
      </c>
      <c r="E11" s="246">
        <v>2.04</v>
      </c>
      <c r="F11" s="49"/>
      <c r="G11" s="49"/>
      <c r="H11" s="49"/>
      <c r="I11" s="49"/>
      <c r="J11" s="49"/>
      <c r="K11" s="53"/>
      <c r="L11" s="62"/>
      <c r="M11" s="62"/>
    </row>
    <row r="12" spans="1:13" ht="28.5" customHeight="1">
      <c r="A12" s="227"/>
      <c r="B12" s="249" t="s">
        <v>322</v>
      </c>
      <c r="C12" s="250" t="s">
        <v>323</v>
      </c>
      <c r="D12" s="246">
        <v>1</v>
      </c>
      <c r="E12" s="246">
        <v>1</v>
      </c>
      <c r="F12" s="49"/>
      <c r="G12" s="49"/>
      <c r="H12" s="49"/>
      <c r="I12" s="49"/>
      <c r="J12" s="49"/>
      <c r="K12" s="53"/>
      <c r="L12" s="62"/>
      <c r="M12" s="62"/>
    </row>
    <row r="13" spans="1:13" ht="29.25" customHeight="1">
      <c r="A13" s="227"/>
      <c r="B13" s="249" t="s">
        <v>324</v>
      </c>
      <c r="C13" s="250" t="s">
        <v>325</v>
      </c>
      <c r="D13" s="246">
        <v>2</v>
      </c>
      <c r="E13" s="246">
        <v>2</v>
      </c>
      <c r="F13" s="49"/>
      <c r="G13" s="49"/>
      <c r="H13" s="49"/>
      <c r="I13" s="49"/>
      <c r="J13" s="49"/>
      <c r="K13" s="53"/>
      <c r="L13" s="62"/>
      <c r="M13" s="62"/>
    </row>
    <row r="14" spans="1:13" ht="29.25" customHeight="1">
      <c r="A14" s="227"/>
      <c r="B14" s="249" t="s">
        <v>326</v>
      </c>
      <c r="C14" s="250" t="s">
        <v>327</v>
      </c>
      <c r="D14" s="246">
        <v>7.63</v>
      </c>
      <c r="E14" s="246">
        <v>7.63</v>
      </c>
      <c r="F14" s="53"/>
      <c r="G14" s="53"/>
      <c r="H14" s="53"/>
      <c r="I14" s="53"/>
      <c r="J14" s="49"/>
      <c r="K14" s="53"/>
      <c r="L14" s="62"/>
      <c r="M14" s="62"/>
    </row>
    <row r="15" spans="1:17" ht="12.75" customHeight="1">
      <c r="A15" s="51"/>
      <c r="B15" s="51"/>
      <c r="C15" s="51"/>
      <c r="D15" s="247"/>
      <c r="E15" s="247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37"/>
    </row>
    <row r="16" spans="1:13" ht="12.75" customHeight="1">
      <c r="A16" s="293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1:13" ht="12.7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</row>
  </sheetData>
  <sheetProtection/>
  <mergeCells count="16">
    <mergeCell ref="A1:M1"/>
    <mergeCell ref="D4:M4"/>
    <mergeCell ref="E5:F5"/>
    <mergeCell ref="D5:D6"/>
    <mergeCell ref="G5:G6"/>
    <mergeCell ref="H5:H6"/>
    <mergeCell ref="A3:C3"/>
    <mergeCell ref="A17:M17"/>
    <mergeCell ref="A4:A6"/>
    <mergeCell ref="B4:B6"/>
    <mergeCell ref="C4:C6"/>
    <mergeCell ref="M5:M6"/>
    <mergeCell ref="I5:I6"/>
    <mergeCell ref="J5:J6"/>
    <mergeCell ref="K5:L5"/>
    <mergeCell ref="A16:M1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zoomScalePageLayoutView="0" workbookViewId="0" topLeftCell="A7">
      <selection activeCell="J8" sqref="J8"/>
    </sheetView>
  </sheetViews>
  <sheetFormatPr defaultColWidth="9.16015625" defaultRowHeight="12.75" customHeight="1"/>
  <cols>
    <col min="1" max="1" width="14.16015625" style="0" customWidth="1"/>
    <col min="2" max="3" width="10.16015625" style="0" customWidth="1"/>
    <col min="4" max="4" width="32" style="0" customWidth="1"/>
    <col min="5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  <col min="14" max="14" width="10.66015625" style="0" customWidth="1"/>
  </cols>
  <sheetData>
    <row r="1" spans="1:15" ht="22.5">
      <c r="A1" s="336" t="s">
        <v>212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22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O2" s="63" t="s">
        <v>213</v>
      </c>
    </row>
    <row r="3" spans="1:15" ht="20.25" customHeight="1">
      <c r="A3" s="299" t="s">
        <v>360</v>
      </c>
      <c r="B3" s="299"/>
      <c r="C3" s="299"/>
      <c r="D3" s="299"/>
      <c r="O3" s="64" t="s">
        <v>25</v>
      </c>
    </row>
    <row r="4" spans="1:15" s="13" customFormat="1" ht="30.75" customHeight="1">
      <c r="A4" s="350" t="s">
        <v>45</v>
      </c>
      <c r="B4" s="350" t="s">
        <v>214</v>
      </c>
      <c r="C4" s="350" t="s">
        <v>215</v>
      </c>
      <c r="D4" s="350" t="s">
        <v>216</v>
      </c>
      <c r="E4" s="350" t="s">
        <v>217</v>
      </c>
      <c r="F4" s="355" t="s">
        <v>79</v>
      </c>
      <c r="G4" s="355"/>
      <c r="H4" s="355"/>
      <c r="I4" s="355"/>
      <c r="J4" s="355"/>
      <c r="K4" s="355"/>
      <c r="L4" s="355"/>
      <c r="M4" s="355"/>
      <c r="N4" s="355"/>
      <c r="O4" s="355"/>
    </row>
    <row r="5" spans="1:15" s="13" customFormat="1" ht="26.25" customHeight="1">
      <c r="A5" s="351"/>
      <c r="B5" s="351"/>
      <c r="C5" s="351"/>
      <c r="D5" s="351"/>
      <c r="E5" s="351"/>
      <c r="F5" s="353" t="s">
        <v>48</v>
      </c>
      <c r="G5" s="295" t="s">
        <v>30</v>
      </c>
      <c r="H5" s="295"/>
      <c r="I5" s="295" t="s">
        <v>251</v>
      </c>
      <c r="J5" s="295" t="s">
        <v>253</v>
      </c>
      <c r="K5" s="295" t="s">
        <v>255</v>
      </c>
      <c r="L5" s="295" t="s">
        <v>85</v>
      </c>
      <c r="M5" s="295" t="s">
        <v>258</v>
      </c>
      <c r="N5" s="295"/>
      <c r="O5" s="295" t="s">
        <v>260</v>
      </c>
    </row>
    <row r="6" spans="1:15" s="13" customFormat="1" ht="48" customHeight="1">
      <c r="A6" s="352"/>
      <c r="B6" s="352"/>
      <c r="C6" s="352"/>
      <c r="D6" s="352"/>
      <c r="E6" s="352">
        <f>SUM(E7:E10)</f>
        <v>0</v>
      </c>
      <c r="F6" s="354"/>
      <c r="G6" s="60" t="s">
        <v>51</v>
      </c>
      <c r="H6" s="24" t="s">
        <v>52</v>
      </c>
      <c r="I6" s="295"/>
      <c r="J6" s="295"/>
      <c r="K6" s="295"/>
      <c r="L6" s="295"/>
      <c r="M6" s="60" t="s">
        <v>51</v>
      </c>
      <c r="N6" s="60" t="s">
        <v>262</v>
      </c>
      <c r="O6" s="295"/>
    </row>
    <row r="7" spans="1:15" s="13" customFormat="1" ht="33" customHeight="1">
      <c r="A7" s="56" t="s">
        <v>48</v>
      </c>
      <c r="B7" s="32"/>
      <c r="C7" s="65"/>
      <c r="D7" s="65" t="s">
        <v>211</v>
      </c>
      <c r="E7" s="66">
        <f>SUM(E8:E12)</f>
        <v>0</v>
      </c>
      <c r="F7" s="67">
        <v>45</v>
      </c>
      <c r="G7" s="61"/>
      <c r="H7" s="68"/>
      <c r="I7" s="68"/>
      <c r="J7" s="68"/>
      <c r="K7" s="68"/>
      <c r="L7" s="68"/>
      <c r="M7" s="69"/>
      <c r="N7" s="69"/>
      <c r="O7" s="69"/>
    </row>
    <row r="8" spans="1:15" s="13" customFormat="1" ht="194.25" customHeight="1">
      <c r="A8" s="356" t="s">
        <v>365</v>
      </c>
      <c r="B8" s="359" t="s">
        <v>366</v>
      </c>
      <c r="C8" s="288" t="s">
        <v>368</v>
      </c>
      <c r="D8" s="301" t="s">
        <v>373</v>
      </c>
      <c r="E8" s="362" t="s">
        <v>367</v>
      </c>
      <c r="F8" s="67">
        <v>25</v>
      </c>
      <c r="G8" s="61"/>
      <c r="H8" s="68"/>
      <c r="I8" s="68"/>
      <c r="J8" s="68"/>
      <c r="K8" s="68"/>
      <c r="L8" s="68"/>
      <c r="M8" s="69"/>
      <c r="N8" s="69"/>
      <c r="O8" s="69"/>
    </row>
    <row r="9" spans="1:15" s="13" customFormat="1" ht="105" customHeight="1">
      <c r="A9" s="357"/>
      <c r="B9" s="360"/>
      <c r="C9" s="288" t="s">
        <v>369</v>
      </c>
      <c r="D9" s="300" t="s">
        <v>372</v>
      </c>
      <c r="E9" s="363"/>
      <c r="F9" s="67">
        <v>11</v>
      </c>
      <c r="G9" s="61"/>
      <c r="H9" s="68"/>
      <c r="I9" s="68"/>
      <c r="J9" s="68"/>
      <c r="K9" s="68"/>
      <c r="L9" s="68"/>
      <c r="M9" s="69"/>
      <c r="N9" s="69"/>
      <c r="O9" s="69"/>
    </row>
    <row r="10" spans="1:15" s="13" customFormat="1" ht="68.25" customHeight="1">
      <c r="A10" s="358"/>
      <c r="B10" s="361"/>
      <c r="C10" s="288" t="s">
        <v>370</v>
      </c>
      <c r="D10" s="288" t="s">
        <v>371</v>
      </c>
      <c r="E10" s="364"/>
      <c r="F10" s="67">
        <v>9</v>
      </c>
      <c r="G10" s="61"/>
      <c r="H10" s="68"/>
      <c r="I10" s="68"/>
      <c r="J10" s="68"/>
      <c r="K10" s="68"/>
      <c r="L10" s="68"/>
      <c r="M10" s="69"/>
      <c r="N10" s="69"/>
      <c r="O10" s="69"/>
    </row>
    <row r="11" spans="1:14" ht="26.25" customHeight="1">
      <c r="A11" s="341"/>
      <c r="B11" s="341"/>
      <c r="C11" s="341"/>
      <c r="D11" s="341"/>
      <c r="E11" s="341"/>
      <c r="F11" s="341"/>
      <c r="G11" s="341"/>
      <c r="H11" s="341"/>
      <c r="I11" s="51"/>
      <c r="J11" s="51"/>
      <c r="K11" s="51"/>
      <c r="L11" s="37"/>
      <c r="M11" s="37"/>
      <c r="N11" s="37"/>
    </row>
    <row r="12" ht="30.75" customHeight="1"/>
  </sheetData>
  <sheetProtection/>
  <mergeCells count="20">
    <mergeCell ref="A8:A10"/>
    <mergeCell ref="B8:B10"/>
    <mergeCell ref="E8:E10"/>
    <mergeCell ref="A11:H11"/>
    <mergeCell ref="A3:D3"/>
    <mergeCell ref="A1:O1"/>
    <mergeCell ref="F4:O4"/>
    <mergeCell ref="G5:H5"/>
    <mergeCell ref="A4:A6"/>
    <mergeCell ref="B4:B6"/>
    <mergeCell ref="C4:C6"/>
    <mergeCell ref="J5:J6"/>
    <mergeCell ref="O5:O6"/>
    <mergeCell ref="K5:K6"/>
    <mergeCell ref="L5:L6"/>
    <mergeCell ref="M5:N5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0" sqref="A10:J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336" t="s">
        <v>218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S2" s="63" t="s">
        <v>219</v>
      </c>
    </row>
    <row r="3" spans="1:19" ht="22.5" customHeight="1">
      <c r="A3" s="299" t="s">
        <v>360</v>
      </c>
      <c r="B3" s="299"/>
      <c r="C3" s="299"/>
      <c r="D3" s="299"/>
      <c r="E3" s="299"/>
      <c r="S3" s="64" t="s">
        <v>25</v>
      </c>
    </row>
    <row r="4" spans="1:19" s="13" customFormat="1" ht="21.75" customHeight="1">
      <c r="A4" s="355" t="s">
        <v>45</v>
      </c>
      <c r="B4" s="370" t="s">
        <v>220</v>
      </c>
      <c r="C4" s="370" t="s">
        <v>221</v>
      </c>
      <c r="D4" s="373" t="s">
        <v>222</v>
      </c>
      <c r="E4" s="373"/>
      <c r="F4" s="373"/>
      <c r="G4" s="367" t="s">
        <v>223</v>
      </c>
      <c r="H4" s="370" t="s">
        <v>224</v>
      </c>
      <c r="I4" s="370" t="s">
        <v>225</v>
      </c>
      <c r="J4" s="355" t="s">
        <v>79</v>
      </c>
      <c r="K4" s="355"/>
      <c r="L4" s="355"/>
      <c r="M4" s="355"/>
      <c r="N4" s="355"/>
      <c r="O4" s="355"/>
      <c r="P4" s="355"/>
      <c r="Q4" s="355"/>
      <c r="R4" s="355"/>
      <c r="S4" s="355"/>
    </row>
    <row r="5" spans="1:19" s="13" customFormat="1" ht="26.25" customHeight="1">
      <c r="A5" s="355"/>
      <c r="B5" s="371"/>
      <c r="C5" s="371"/>
      <c r="D5" s="365" t="s">
        <v>60</v>
      </c>
      <c r="E5" s="365" t="s">
        <v>61</v>
      </c>
      <c r="F5" s="365" t="s">
        <v>62</v>
      </c>
      <c r="G5" s="368"/>
      <c r="H5" s="371"/>
      <c r="I5" s="371" t="s">
        <v>225</v>
      </c>
      <c r="J5" s="355" t="s">
        <v>48</v>
      </c>
      <c r="K5" s="295" t="s">
        <v>30</v>
      </c>
      <c r="L5" s="295"/>
      <c r="M5" s="295" t="s">
        <v>251</v>
      </c>
      <c r="N5" s="295" t="s">
        <v>253</v>
      </c>
      <c r="O5" s="295" t="s">
        <v>255</v>
      </c>
      <c r="P5" s="295" t="s">
        <v>85</v>
      </c>
      <c r="Q5" s="295" t="s">
        <v>258</v>
      </c>
      <c r="R5" s="295"/>
      <c r="S5" s="295" t="s">
        <v>260</v>
      </c>
    </row>
    <row r="6" spans="1:19" ht="49.5" customHeight="1">
      <c r="A6" s="355"/>
      <c r="B6" s="372"/>
      <c r="C6" s="372"/>
      <c r="D6" s="366"/>
      <c r="E6" s="366"/>
      <c r="F6" s="366"/>
      <c r="G6" s="369"/>
      <c r="H6" s="372"/>
      <c r="I6" s="372"/>
      <c r="J6" s="355"/>
      <c r="K6" s="60" t="s">
        <v>51</v>
      </c>
      <c r="L6" s="24" t="s">
        <v>52</v>
      </c>
      <c r="M6" s="295"/>
      <c r="N6" s="295"/>
      <c r="O6" s="295"/>
      <c r="P6" s="295"/>
      <c r="Q6" s="60" t="s">
        <v>51</v>
      </c>
      <c r="R6" s="60" t="s">
        <v>262</v>
      </c>
      <c r="S6" s="295"/>
    </row>
    <row r="7" spans="1:19" ht="51.75" customHeight="1">
      <c r="A7" s="57" t="s">
        <v>48</v>
      </c>
      <c r="B7" s="58"/>
      <c r="C7" s="59"/>
      <c r="D7" s="59"/>
      <c r="E7" s="59"/>
      <c r="F7" s="59"/>
      <c r="G7" s="59" t="s">
        <v>211</v>
      </c>
      <c r="H7" s="59"/>
      <c r="I7" s="59"/>
      <c r="J7" s="61">
        <f>SUM(K7:P7)</f>
        <v>0</v>
      </c>
      <c r="K7" s="61"/>
      <c r="L7" s="62"/>
      <c r="M7" s="62"/>
      <c r="N7" s="62"/>
      <c r="O7" s="62"/>
      <c r="P7" s="62"/>
      <c r="Q7" s="62"/>
      <c r="R7" s="62"/>
      <c r="S7" s="62"/>
    </row>
    <row r="8" spans="1:19" ht="51.75" customHeight="1">
      <c r="A8" s="59"/>
      <c r="B8" s="58"/>
      <c r="C8" s="59"/>
      <c r="D8" s="59"/>
      <c r="E8" s="59"/>
      <c r="F8" s="59"/>
      <c r="G8" s="59" t="s">
        <v>211</v>
      </c>
      <c r="H8" s="59"/>
      <c r="I8" s="59"/>
      <c r="J8" s="61">
        <f>SUM(K8:P8)</f>
        <v>0</v>
      </c>
      <c r="K8" s="61"/>
      <c r="L8" s="62"/>
      <c r="M8" s="62"/>
      <c r="N8" s="62"/>
      <c r="O8" s="62"/>
      <c r="P8" s="62"/>
      <c r="Q8" s="62"/>
      <c r="R8" s="62"/>
      <c r="S8" s="62"/>
    </row>
    <row r="9" spans="1:19" ht="51.75" customHeight="1">
      <c r="A9" s="59"/>
      <c r="B9" s="58"/>
      <c r="C9" s="59"/>
      <c r="D9" s="59"/>
      <c r="E9" s="59"/>
      <c r="F9" s="59"/>
      <c r="G9" s="59" t="s">
        <v>211</v>
      </c>
      <c r="H9" s="59"/>
      <c r="I9" s="59"/>
      <c r="J9" s="61">
        <f>SUM(K9:P9)</f>
        <v>0</v>
      </c>
      <c r="K9" s="61"/>
      <c r="L9" s="62"/>
      <c r="M9" s="62"/>
      <c r="N9" s="62"/>
      <c r="O9" s="62"/>
      <c r="P9" s="62"/>
      <c r="Q9" s="62"/>
      <c r="R9" s="62"/>
      <c r="S9" s="62"/>
    </row>
    <row r="10" spans="1:17" ht="31.5" customHeight="1">
      <c r="A10" s="341" t="s">
        <v>374</v>
      </c>
      <c r="B10" s="341"/>
      <c r="C10" s="341"/>
      <c r="D10" s="341"/>
      <c r="E10" s="341"/>
      <c r="F10" s="341"/>
      <c r="G10" s="341"/>
      <c r="H10" s="341"/>
      <c r="I10" s="341"/>
      <c r="J10" s="341"/>
      <c r="K10" s="51"/>
      <c r="L10" s="51"/>
      <c r="M10" s="51"/>
      <c r="N10" s="37"/>
      <c r="O10" s="37"/>
      <c r="P10" s="37"/>
      <c r="Q10" s="37"/>
    </row>
  </sheetData>
  <sheetProtection/>
  <mergeCells count="22">
    <mergeCell ref="A3:E3"/>
    <mergeCell ref="A1:S1"/>
    <mergeCell ref="D4:F4"/>
    <mergeCell ref="J4:S4"/>
    <mergeCell ref="C4:C6"/>
    <mergeCell ref="D5:D6"/>
    <mergeCell ref="E5:E6"/>
    <mergeCell ref="I4:I6"/>
    <mergeCell ref="N5:N6"/>
    <mergeCell ref="J5:J6"/>
    <mergeCell ref="M5:M6"/>
    <mergeCell ref="A10:J10"/>
    <mergeCell ref="F5:F6"/>
    <mergeCell ref="G4:G6"/>
    <mergeCell ref="H4:H6"/>
    <mergeCell ref="K5:L5"/>
    <mergeCell ref="A4:A6"/>
    <mergeCell ref="B4:B6"/>
    <mergeCell ref="S5:S6"/>
    <mergeCell ref="O5:O6"/>
    <mergeCell ref="P5:P6"/>
    <mergeCell ref="Q5:R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C23" sqref="C2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8" t="s">
        <v>226</v>
      </c>
      <c r="B1" s="38"/>
      <c r="C1" s="38"/>
    </row>
    <row r="2" spans="1:3" ht="21" customHeight="1">
      <c r="A2" s="38"/>
      <c r="B2" s="38"/>
      <c r="C2" s="39" t="s">
        <v>227</v>
      </c>
    </row>
    <row r="3" spans="1:3" ht="24.75" customHeight="1">
      <c r="A3" s="219" t="s">
        <v>265</v>
      </c>
      <c r="B3" s="21"/>
      <c r="C3" s="40" t="s">
        <v>25</v>
      </c>
    </row>
    <row r="4" spans="1:16" s="36" customFormat="1" ht="21.75" customHeight="1">
      <c r="A4" s="319" t="s">
        <v>228</v>
      </c>
      <c r="B4" s="41" t="s">
        <v>229</v>
      </c>
      <c r="C4" s="42"/>
      <c r="F4" s="43"/>
      <c r="P4" s="43"/>
    </row>
    <row r="5" spans="1:16" s="36" customFormat="1" ht="43.5" customHeight="1">
      <c r="A5" s="319"/>
      <c r="B5" s="44" t="s">
        <v>230</v>
      </c>
      <c r="C5" s="45" t="s">
        <v>231</v>
      </c>
      <c r="E5" s="46">
        <v>3.6</v>
      </c>
      <c r="F5" s="47">
        <v>0</v>
      </c>
      <c r="G5" s="47">
        <v>0.6</v>
      </c>
      <c r="H5" s="46">
        <v>3</v>
      </c>
      <c r="I5" s="47">
        <v>0</v>
      </c>
      <c r="J5" s="46">
        <v>3</v>
      </c>
      <c r="K5" s="46">
        <v>9.4</v>
      </c>
      <c r="L5" s="47">
        <v>0</v>
      </c>
      <c r="M5" s="47">
        <v>0.7</v>
      </c>
      <c r="N5" s="46">
        <v>8.7</v>
      </c>
      <c r="O5" s="47">
        <v>0</v>
      </c>
      <c r="P5" s="46">
        <v>8.7</v>
      </c>
    </row>
    <row r="6" spans="1:16" s="36" customFormat="1" ht="34.5" customHeight="1">
      <c r="A6" s="48" t="s">
        <v>232</v>
      </c>
      <c r="B6" s="108">
        <f>SUM(B7:B9)</f>
        <v>13.2</v>
      </c>
      <c r="C6" s="108">
        <f>SUM(C7:C9)</f>
        <v>7.5</v>
      </c>
      <c r="E6" s="43"/>
      <c r="G6" s="43"/>
      <c r="I6" s="43"/>
      <c r="J6" s="43"/>
      <c r="K6" s="43"/>
      <c r="L6" s="43"/>
      <c r="M6" s="43"/>
      <c r="N6" s="43"/>
      <c r="O6" s="43"/>
      <c r="P6" s="43"/>
    </row>
    <row r="7" spans="1:16" s="37" customFormat="1" ht="34.5" customHeight="1">
      <c r="A7" s="50" t="s">
        <v>233</v>
      </c>
      <c r="B7" s="108"/>
      <c r="C7" s="108"/>
      <c r="D7" s="51"/>
      <c r="E7" s="51"/>
      <c r="F7" s="51"/>
      <c r="G7" s="51"/>
      <c r="H7" s="51"/>
      <c r="I7" s="51"/>
      <c r="J7" s="51"/>
      <c r="K7" s="51"/>
      <c r="L7" s="51"/>
      <c r="M7" s="51"/>
      <c r="O7" s="51"/>
      <c r="P7" s="51"/>
    </row>
    <row r="8" spans="1:16" s="37" customFormat="1" ht="34.5" customHeight="1">
      <c r="A8" s="52" t="s">
        <v>234</v>
      </c>
      <c r="B8" s="108">
        <v>6.1</v>
      </c>
      <c r="C8" s="121">
        <v>2.5</v>
      </c>
      <c r="D8" s="51"/>
      <c r="E8" s="51"/>
      <c r="G8" s="51"/>
      <c r="H8" s="51"/>
      <c r="I8" s="51"/>
      <c r="J8" s="51"/>
      <c r="K8" s="51"/>
      <c r="L8" s="51"/>
      <c r="M8" s="51"/>
      <c r="O8" s="51"/>
      <c r="P8" s="51"/>
    </row>
    <row r="9" spans="1:16" s="37" customFormat="1" ht="34.5" customHeight="1">
      <c r="A9" s="52" t="s">
        <v>235</v>
      </c>
      <c r="B9" s="108">
        <f>SUM(B10:B11)</f>
        <v>7.1</v>
      </c>
      <c r="C9" s="108">
        <f>SUM(C10:C11)</f>
        <v>5</v>
      </c>
      <c r="D9" s="51"/>
      <c r="E9" s="51"/>
      <c r="H9" s="51"/>
      <c r="I9" s="51"/>
      <c r="L9" s="51"/>
      <c r="N9" s="51"/>
      <c r="P9" s="51"/>
    </row>
    <row r="10" spans="1:9" s="37" customFormat="1" ht="34.5" customHeight="1">
      <c r="A10" s="52" t="s">
        <v>236</v>
      </c>
      <c r="B10" s="108"/>
      <c r="C10" s="108"/>
      <c r="D10" s="51"/>
      <c r="E10" s="51"/>
      <c r="F10" s="51"/>
      <c r="G10" s="51"/>
      <c r="H10" s="51"/>
      <c r="I10" s="51"/>
    </row>
    <row r="11" spans="1:8" s="37" customFormat="1" ht="34.5" customHeight="1">
      <c r="A11" s="52" t="s">
        <v>237</v>
      </c>
      <c r="B11" s="108">
        <f>4.6+2.5</f>
        <v>7.1</v>
      </c>
      <c r="C11" s="108">
        <v>5</v>
      </c>
      <c r="D11" s="51"/>
      <c r="E11" s="51"/>
      <c r="F11" s="51"/>
      <c r="G11" s="51"/>
      <c r="H11" s="51"/>
    </row>
    <row r="12" spans="1:22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37"/>
    </row>
    <row r="13" spans="1:3" ht="24" customHeight="1">
      <c r="A13" s="289"/>
      <c r="B13" s="289"/>
      <c r="C13" s="289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8"/>
  <sheetViews>
    <sheetView showGridLines="0" showZeros="0" zoomScalePageLayoutView="0" workbookViewId="0" topLeftCell="A1">
      <selection activeCell="A8" sqref="A8"/>
    </sheetView>
  </sheetViews>
  <sheetFormatPr defaultColWidth="6.83203125" defaultRowHeight="19.5" customHeight="1"/>
  <cols>
    <col min="1" max="1" width="42.83203125" style="14" customWidth="1"/>
    <col min="2" max="4" width="7.16015625" style="15" customWidth="1"/>
    <col min="5" max="5" width="47" style="15" customWidth="1"/>
    <col min="6" max="6" width="39.5" style="15" customWidth="1"/>
    <col min="7" max="195" width="6.83203125" style="16" customWidth="1"/>
    <col min="196" max="196" width="6.83203125" style="0" customWidth="1"/>
  </cols>
  <sheetData>
    <row r="1" spans="1:6" s="10" customFormat="1" ht="36.75" customHeight="1">
      <c r="A1" s="17" t="s">
        <v>238</v>
      </c>
      <c r="B1" s="18"/>
      <c r="C1" s="18"/>
      <c r="D1" s="18"/>
      <c r="E1" s="18"/>
      <c r="F1" s="18"/>
    </row>
    <row r="2" spans="1:6" s="10" customFormat="1" ht="24" customHeight="1">
      <c r="A2" s="19"/>
      <c r="B2" s="19"/>
      <c r="C2" s="19"/>
      <c r="D2" s="19"/>
      <c r="E2" s="19"/>
      <c r="F2" s="20" t="s">
        <v>239</v>
      </c>
    </row>
    <row r="3" spans="1:6" s="10" customFormat="1" ht="15" customHeight="1">
      <c r="A3" s="332" t="s">
        <v>265</v>
      </c>
      <c r="B3" s="299"/>
      <c r="C3" s="299"/>
      <c r="D3" s="22"/>
      <c r="E3" s="22"/>
      <c r="F3" s="23" t="s">
        <v>25</v>
      </c>
    </row>
    <row r="4" spans="1:6" s="11" customFormat="1" ht="24" customHeight="1">
      <c r="A4" s="375" t="s">
        <v>45</v>
      </c>
      <c r="B4" s="295" t="s">
        <v>240</v>
      </c>
      <c r="C4" s="295"/>
      <c r="D4" s="295"/>
      <c r="E4" s="295" t="s">
        <v>59</v>
      </c>
      <c r="F4" s="376" t="s">
        <v>230</v>
      </c>
    </row>
    <row r="5" spans="1:6" s="11" customFormat="1" ht="24.75" customHeight="1">
      <c r="A5" s="375"/>
      <c r="B5" s="295"/>
      <c r="C5" s="295"/>
      <c r="D5" s="295"/>
      <c r="E5" s="295"/>
      <c r="F5" s="376"/>
    </row>
    <row r="6" spans="1:6" s="12" customFormat="1" ht="38.25" customHeight="1">
      <c r="A6" s="375"/>
      <c r="B6" s="25" t="s">
        <v>60</v>
      </c>
      <c r="C6" s="25" t="s">
        <v>61</v>
      </c>
      <c r="D6" s="25" t="s">
        <v>62</v>
      </c>
      <c r="E6" s="295"/>
      <c r="F6" s="376"/>
    </row>
    <row r="7" spans="1:195" s="13" customFormat="1" ht="35.25" customHeight="1">
      <c r="A7" s="26"/>
      <c r="B7" s="27"/>
      <c r="C7" s="27"/>
      <c r="D7" s="27"/>
      <c r="E7" s="28" t="s">
        <v>48</v>
      </c>
      <c r="F7" s="29">
        <f>F9+F12</f>
        <v>71.82000000000001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</row>
    <row r="8" spans="1:195" s="13" customFormat="1" ht="35.25" customHeight="1">
      <c r="A8" s="281" t="s">
        <v>268</v>
      </c>
      <c r="B8" s="253"/>
      <c r="C8" s="253"/>
      <c r="D8" s="253"/>
      <c r="E8" s="28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</row>
    <row r="9" spans="1:195" s="13" customFormat="1" ht="35.25" customHeight="1">
      <c r="A9" s="252"/>
      <c r="B9" s="253" t="s">
        <v>304</v>
      </c>
      <c r="C9" s="253"/>
      <c r="D9" s="253"/>
      <c r="E9" s="221" t="s">
        <v>66</v>
      </c>
      <c r="F9" s="29">
        <v>2.65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</row>
    <row r="10" spans="1:6" ht="30" customHeight="1">
      <c r="A10" s="252"/>
      <c r="B10" s="253"/>
      <c r="C10" s="253" t="s">
        <v>332</v>
      </c>
      <c r="D10" s="253"/>
      <c r="E10" s="217" t="s">
        <v>33</v>
      </c>
      <c r="F10" s="33">
        <v>2.65</v>
      </c>
    </row>
    <row r="11" spans="1:6" ht="30" customHeight="1">
      <c r="A11" s="252"/>
      <c r="B11" s="253"/>
      <c r="C11" s="253"/>
      <c r="D11" s="253" t="s">
        <v>308</v>
      </c>
      <c r="E11" s="217" t="s">
        <v>34</v>
      </c>
      <c r="F11" s="33">
        <v>2.65</v>
      </c>
    </row>
    <row r="12" spans="1:7" ht="30" customHeight="1">
      <c r="A12" s="252"/>
      <c r="B12" s="253" t="s">
        <v>329</v>
      </c>
      <c r="C12" s="253"/>
      <c r="D12" s="253"/>
      <c r="E12" s="184" t="s">
        <v>271</v>
      </c>
      <c r="F12" s="238">
        <v>69.17</v>
      </c>
      <c r="G12" s="251"/>
    </row>
    <row r="13" spans="1:7" ht="30" customHeight="1">
      <c r="A13" s="252"/>
      <c r="B13" s="253"/>
      <c r="C13" s="253" t="s">
        <v>330</v>
      </c>
      <c r="D13" s="253"/>
      <c r="E13" s="166" t="s">
        <v>274</v>
      </c>
      <c r="F13" s="93">
        <v>69.17</v>
      </c>
      <c r="G13" s="251"/>
    </row>
    <row r="14" spans="1:7" ht="30" customHeight="1">
      <c r="A14" s="252"/>
      <c r="B14" s="253"/>
      <c r="C14" s="253"/>
      <c r="D14" s="253" t="s">
        <v>331</v>
      </c>
      <c r="E14" s="100" t="s">
        <v>38</v>
      </c>
      <c r="F14" s="93">
        <v>69.17</v>
      </c>
      <c r="G14" s="251"/>
    </row>
    <row r="15" spans="1:6" ht="30" customHeight="1">
      <c r="A15" s="252"/>
      <c r="B15" s="253"/>
      <c r="C15" s="253"/>
      <c r="D15" s="253"/>
      <c r="E15" s="254"/>
      <c r="F15" s="33"/>
    </row>
    <row r="16" spans="1:6" ht="19.5" customHeight="1">
      <c r="A16" s="34"/>
      <c r="D16" s="35"/>
      <c r="E16" s="35"/>
      <c r="F16" s="35"/>
    </row>
    <row r="17" spans="1:6" ht="19.5" customHeight="1">
      <c r="A17" s="374"/>
      <c r="B17" s="374"/>
      <c r="C17" s="374"/>
      <c r="D17" s="374"/>
      <c r="E17" s="374"/>
      <c r="F17" s="374"/>
    </row>
    <row r="18" spans="1:6" ht="12">
      <c r="A18" s="374"/>
      <c r="B18" s="374"/>
      <c r="C18" s="374"/>
      <c r="D18" s="374"/>
      <c r="E18" s="374"/>
      <c r="F18" s="374"/>
    </row>
  </sheetData>
  <sheetProtection/>
  <mergeCells count="6">
    <mergeCell ref="A17:F18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16"/>
  <sheetViews>
    <sheetView showGridLines="0" showZeros="0" zoomScalePageLayoutView="0" workbookViewId="0" topLeftCell="A1">
      <selection activeCell="B12" sqref="B12"/>
    </sheetView>
  </sheetViews>
  <sheetFormatPr defaultColWidth="9.33203125" defaultRowHeight="12.75" customHeight="1"/>
  <cols>
    <col min="1" max="1" width="17" style="1" customWidth="1"/>
    <col min="2" max="2" width="18.16015625" style="1" customWidth="1"/>
    <col min="3" max="4" width="10.16015625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0.83203125" style="1" customWidth="1"/>
    <col min="13" max="13" width="38.16015625" style="1" customWidth="1"/>
    <col min="14" max="14" width="12.1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 t="s">
        <v>242</v>
      </c>
      <c r="V2" s="2"/>
    </row>
    <row r="3" spans="1:22" ht="12.75" customHeight="1">
      <c r="A3" s="377" t="s">
        <v>265</v>
      </c>
      <c r="B3" s="377"/>
      <c r="C3" s="377"/>
      <c r="D3" s="377"/>
      <c r="E3" s="37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25</v>
      </c>
      <c r="V3" s="3"/>
    </row>
    <row r="4" spans="1:22" ht="12.75" customHeight="1">
      <c r="A4" s="378" t="s">
        <v>45</v>
      </c>
      <c r="B4" s="378" t="s">
        <v>209</v>
      </c>
      <c r="C4" s="381" t="s">
        <v>79</v>
      </c>
      <c r="D4" s="381"/>
      <c r="E4" s="381"/>
      <c r="F4" s="381"/>
      <c r="G4" s="381"/>
      <c r="H4" s="381"/>
      <c r="I4" s="381"/>
      <c r="J4" s="381"/>
      <c r="K4" s="381"/>
      <c r="L4" s="381"/>
      <c r="M4" s="367" t="s">
        <v>243</v>
      </c>
      <c r="N4" s="367" t="s">
        <v>244</v>
      </c>
      <c r="O4" s="382" t="s">
        <v>245</v>
      </c>
      <c r="P4" s="383"/>
      <c r="Q4" s="383"/>
      <c r="R4" s="384"/>
      <c r="S4" s="382" t="s">
        <v>246</v>
      </c>
      <c r="T4" s="383"/>
      <c r="U4" s="383"/>
      <c r="V4" s="384"/>
    </row>
    <row r="5" spans="1:22" ht="30" customHeight="1">
      <c r="A5" s="379"/>
      <c r="B5" s="379"/>
      <c r="C5" s="381" t="s">
        <v>48</v>
      </c>
      <c r="D5" s="295" t="s">
        <v>30</v>
      </c>
      <c r="E5" s="295"/>
      <c r="F5" s="295" t="s">
        <v>251</v>
      </c>
      <c r="G5" s="295" t="s">
        <v>253</v>
      </c>
      <c r="H5" s="295" t="s">
        <v>255</v>
      </c>
      <c r="I5" s="295" t="s">
        <v>85</v>
      </c>
      <c r="J5" s="295" t="s">
        <v>258</v>
      </c>
      <c r="K5" s="295"/>
      <c r="L5" s="295" t="s">
        <v>260</v>
      </c>
      <c r="M5" s="368"/>
      <c r="N5" s="368"/>
      <c r="O5" s="367" t="s">
        <v>247</v>
      </c>
      <c r="P5" s="367" t="s">
        <v>248</v>
      </c>
      <c r="Q5" s="367" t="s">
        <v>249</v>
      </c>
      <c r="R5" s="367" t="s">
        <v>250</v>
      </c>
      <c r="S5" s="367" t="s">
        <v>247</v>
      </c>
      <c r="T5" s="367" t="s">
        <v>248</v>
      </c>
      <c r="U5" s="367" t="s">
        <v>249</v>
      </c>
      <c r="V5" s="367" t="s">
        <v>250</v>
      </c>
    </row>
    <row r="6" spans="1:22" ht="63.75" customHeight="1">
      <c r="A6" s="380"/>
      <c r="B6" s="380"/>
      <c r="C6" s="381"/>
      <c r="D6" s="60" t="s">
        <v>51</v>
      </c>
      <c r="E6" s="24" t="s">
        <v>52</v>
      </c>
      <c r="F6" s="295"/>
      <c r="G6" s="295"/>
      <c r="H6" s="295"/>
      <c r="I6" s="295"/>
      <c r="J6" s="60" t="s">
        <v>51</v>
      </c>
      <c r="K6" s="60" t="s">
        <v>262</v>
      </c>
      <c r="L6" s="295"/>
      <c r="M6" s="369"/>
      <c r="N6" s="369"/>
      <c r="O6" s="369"/>
      <c r="P6" s="369"/>
      <c r="Q6" s="369"/>
      <c r="R6" s="369"/>
      <c r="S6" s="369"/>
      <c r="T6" s="369"/>
      <c r="U6" s="369"/>
      <c r="V6" s="369"/>
    </row>
    <row r="7" spans="1:22" ht="26.25" customHeight="1">
      <c r="A7" s="263"/>
      <c r="B7" s="275" t="s">
        <v>303</v>
      </c>
      <c r="C7" s="271">
        <f>C8+C10</f>
        <v>312.67</v>
      </c>
      <c r="D7" s="271">
        <f>D8+D10</f>
        <v>312.67</v>
      </c>
      <c r="E7" s="24"/>
      <c r="F7" s="24"/>
      <c r="G7" s="24"/>
      <c r="H7" s="24"/>
      <c r="I7" s="24"/>
      <c r="J7" s="60"/>
      <c r="K7" s="60"/>
      <c r="L7" s="24"/>
      <c r="M7" s="191"/>
      <c r="N7" s="191"/>
      <c r="O7" s="191"/>
      <c r="P7" s="191"/>
      <c r="Q7" s="191"/>
      <c r="R7" s="191"/>
      <c r="S7" s="191"/>
      <c r="T7" s="191"/>
      <c r="U7" s="191"/>
      <c r="V7" s="191"/>
    </row>
    <row r="8" spans="1:22" ht="27" customHeight="1">
      <c r="A8" s="281" t="s">
        <v>268</v>
      </c>
      <c r="B8" s="4"/>
      <c r="C8" s="272">
        <v>300</v>
      </c>
      <c r="D8" s="273">
        <v>300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7"/>
      <c r="Q8" s="7"/>
      <c r="R8" s="7"/>
      <c r="S8" s="7"/>
      <c r="T8" s="7"/>
      <c r="U8" s="7"/>
      <c r="V8" s="7"/>
    </row>
    <row r="9" spans="1:23" ht="112.5" customHeight="1">
      <c r="A9" s="255"/>
      <c r="B9" s="248" t="s">
        <v>328</v>
      </c>
      <c r="C9" s="272">
        <v>300</v>
      </c>
      <c r="D9" s="273">
        <v>300</v>
      </c>
      <c r="E9" s="5"/>
      <c r="F9" s="5"/>
      <c r="G9" s="5"/>
      <c r="H9" s="5"/>
      <c r="I9" s="5"/>
      <c r="J9" s="5"/>
      <c r="K9" s="5"/>
      <c r="L9" s="5"/>
      <c r="M9" s="284" t="s">
        <v>364</v>
      </c>
      <c r="N9" s="264" t="s">
        <v>352</v>
      </c>
      <c r="O9" s="265" t="s">
        <v>361</v>
      </c>
      <c r="P9" s="266" t="s">
        <v>362</v>
      </c>
      <c r="Q9" s="267"/>
      <c r="R9" s="267"/>
      <c r="S9" s="266" t="s">
        <v>353</v>
      </c>
      <c r="T9" s="266" t="s">
        <v>354</v>
      </c>
      <c r="U9" s="266" t="s">
        <v>355</v>
      </c>
      <c r="V9" s="262"/>
      <c r="W9" s="262"/>
    </row>
    <row r="10" spans="1:22" ht="37.5" customHeight="1">
      <c r="A10" s="283" t="s">
        <v>267</v>
      </c>
      <c r="B10" s="256"/>
      <c r="C10" s="274">
        <v>12.67</v>
      </c>
      <c r="D10" s="274">
        <v>12.67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9"/>
      <c r="P10" s="259"/>
      <c r="Q10" s="259"/>
      <c r="R10" s="259"/>
      <c r="S10" s="259"/>
      <c r="T10" s="259"/>
      <c r="U10" s="259"/>
      <c r="V10" s="259"/>
    </row>
    <row r="11" spans="1:22" ht="68.25" customHeight="1">
      <c r="A11" s="257"/>
      <c r="B11" s="261" t="s">
        <v>320</v>
      </c>
      <c r="C11" s="246">
        <v>2.04</v>
      </c>
      <c r="D11" s="246">
        <v>2.04</v>
      </c>
      <c r="E11" s="258"/>
      <c r="F11" s="258"/>
      <c r="G11" s="258"/>
      <c r="H11" s="258"/>
      <c r="I11" s="258"/>
      <c r="J11" s="258"/>
      <c r="K11" s="258"/>
      <c r="L11" s="258"/>
      <c r="M11" s="261" t="s">
        <v>333</v>
      </c>
      <c r="N11" s="260" t="s">
        <v>334</v>
      </c>
      <c r="O11" s="261" t="s">
        <v>335</v>
      </c>
      <c r="P11" s="261" t="s">
        <v>336</v>
      </c>
      <c r="Q11" s="261"/>
      <c r="R11" s="261"/>
      <c r="S11" s="261" t="s">
        <v>337</v>
      </c>
      <c r="T11" s="261" t="s">
        <v>338</v>
      </c>
      <c r="U11" s="261"/>
      <c r="V11" s="259"/>
    </row>
    <row r="12" spans="1:22" ht="117.75" customHeight="1">
      <c r="A12" s="257"/>
      <c r="B12" s="249" t="s">
        <v>322</v>
      </c>
      <c r="C12" s="246">
        <v>1</v>
      </c>
      <c r="D12" s="246">
        <v>1</v>
      </c>
      <c r="E12" s="258"/>
      <c r="F12" s="258"/>
      <c r="G12" s="258"/>
      <c r="H12" s="258"/>
      <c r="I12" s="258"/>
      <c r="J12" s="258"/>
      <c r="K12" s="258"/>
      <c r="L12" s="258"/>
      <c r="M12" s="261" t="s">
        <v>339</v>
      </c>
      <c r="N12" s="260" t="s">
        <v>334</v>
      </c>
      <c r="O12" s="261" t="s">
        <v>340</v>
      </c>
      <c r="P12" s="261" t="s">
        <v>341</v>
      </c>
      <c r="Q12" s="261"/>
      <c r="R12" s="261"/>
      <c r="S12" s="261" t="s">
        <v>342</v>
      </c>
      <c r="T12" s="261" t="s">
        <v>343</v>
      </c>
      <c r="U12" s="261" t="s">
        <v>344</v>
      </c>
      <c r="V12" s="259"/>
    </row>
    <row r="13" spans="1:22" ht="66.75" customHeight="1">
      <c r="A13" s="257"/>
      <c r="B13" s="249" t="s">
        <v>324</v>
      </c>
      <c r="C13" s="246">
        <v>2</v>
      </c>
      <c r="D13" s="246">
        <v>2</v>
      </c>
      <c r="E13" s="258"/>
      <c r="F13" s="258"/>
      <c r="G13" s="258"/>
      <c r="H13" s="258"/>
      <c r="I13" s="258"/>
      <c r="J13" s="258"/>
      <c r="K13" s="258"/>
      <c r="L13" s="258"/>
      <c r="M13" s="261" t="s">
        <v>345</v>
      </c>
      <c r="N13" s="260" t="s">
        <v>334</v>
      </c>
      <c r="O13" s="261" t="s">
        <v>346</v>
      </c>
      <c r="P13" s="261"/>
      <c r="Q13" s="261"/>
      <c r="R13" s="261"/>
      <c r="S13" s="261" t="s">
        <v>347</v>
      </c>
      <c r="T13" s="261"/>
      <c r="U13" s="261"/>
      <c r="V13" s="259"/>
    </row>
    <row r="14" spans="1:22" ht="35.25" customHeight="1">
      <c r="A14" s="257"/>
      <c r="B14" s="249" t="s">
        <v>326</v>
      </c>
      <c r="C14" s="246">
        <v>7.63</v>
      </c>
      <c r="D14" s="246">
        <v>7.63</v>
      </c>
      <c r="E14" s="258"/>
      <c r="F14" s="258"/>
      <c r="G14" s="258"/>
      <c r="H14" s="258"/>
      <c r="I14" s="258"/>
      <c r="J14" s="258"/>
      <c r="K14" s="258"/>
      <c r="L14" s="258"/>
      <c r="M14" s="261" t="s">
        <v>348</v>
      </c>
      <c r="N14" s="260" t="s">
        <v>334</v>
      </c>
      <c r="O14" s="261" t="s">
        <v>349</v>
      </c>
      <c r="P14" s="261" t="s">
        <v>350</v>
      </c>
      <c r="Q14" s="261"/>
      <c r="R14" s="261"/>
      <c r="S14" s="261" t="s">
        <v>351</v>
      </c>
      <c r="T14" s="261"/>
      <c r="U14" s="261"/>
      <c r="V14" s="259"/>
    </row>
    <row r="15" spans="1:2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12.75" customHeight="1">
      <c r="A16" s="6"/>
    </row>
  </sheetData>
  <sheetProtection/>
  <mergeCells count="24">
    <mergeCell ref="R5:R6"/>
    <mergeCell ref="S5:S6"/>
    <mergeCell ref="S4:V4"/>
    <mergeCell ref="O4:R4"/>
    <mergeCell ref="U5:U6"/>
    <mergeCell ref="V5:V6"/>
    <mergeCell ref="Q5:Q6"/>
    <mergeCell ref="O5:O6"/>
    <mergeCell ref="T5:T6"/>
    <mergeCell ref="P5:P6"/>
    <mergeCell ref="H5:H6"/>
    <mergeCell ref="I5:I6"/>
    <mergeCell ref="F5:F6"/>
    <mergeCell ref="G5:G6"/>
    <mergeCell ref="A3:E3"/>
    <mergeCell ref="L5:L6"/>
    <mergeCell ref="M4:M6"/>
    <mergeCell ref="N4:N6"/>
    <mergeCell ref="A4:A6"/>
    <mergeCell ref="B4:B6"/>
    <mergeCell ref="C5:C6"/>
    <mergeCell ref="C4:L4"/>
    <mergeCell ref="J5:K5"/>
    <mergeCell ref="D5:E5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2018-02-10T13:31:00Z</cp:lastPrinted>
  <dcterms:created xsi:type="dcterms:W3CDTF">2017-01-26T02:06:17Z</dcterms:created>
  <dcterms:modified xsi:type="dcterms:W3CDTF">2018-02-10T13:48:01Z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