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tabRatio="944" firstSheet="34" activeTab="40"/>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'2部门收支总表（分单位）'!$A$1:$P$17</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 name="_xlnm.Print_Titles" localSheetId="26">'4部门支出总表'!$1:$6</definedName>
    <definedName name="_xlnm.Print_Titles" localSheetId="29">'7财政拨款支出按功能分类'!$1:$6</definedName>
  </definedNames>
  <calcPr fullCalcOnLoad="1"/>
</workbook>
</file>

<file path=xl/sharedStrings.xml><?xml version="1.0" encoding="utf-8"?>
<sst xmlns="http://schemas.openxmlformats.org/spreadsheetml/2006/main" count="1970" uniqueCount="443">
  <si>
    <t>附件2</t>
  </si>
  <si>
    <t>抚顺市体育局2018年部门预算和“三公”经费预算公开表</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</si>
  <si>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</si>
  <si>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</si>
  <si>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</si>
  <si>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</si>
  <si>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</si>
  <si>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</si>
  <si>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</si>
  <si>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</si>
  <si>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</si>
  <si>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</si>
  <si>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</si>
  <si>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</si>
  <si>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</si>
  <si>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</si>
  <si>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</si>
  <si>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</si>
  <si>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</si>
  <si>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</si>
  <si>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</si>
  <si>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</si>
  <si>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</si>
  <si>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</si>
  <si>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</si>
  <si>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部门名称：抚顺市体育局</t>
  </si>
  <si>
    <t>单位：万元</t>
  </si>
  <si>
    <t>收                 入</t>
  </si>
  <si>
    <t>支           出</t>
  </si>
  <si>
    <t>项          目</t>
  </si>
  <si>
    <t>预算数</t>
  </si>
  <si>
    <t>一、财政拨款收入</t>
  </si>
  <si>
    <t>一、社会保障和就业支出</t>
  </si>
  <si>
    <t>其中：上级提前告知转移支付资金</t>
  </si>
  <si>
    <t xml:space="preserve">  行政事业单位离退休</t>
  </si>
  <si>
    <t>二、纳入预算管理的专项收入</t>
  </si>
  <si>
    <t xml:space="preserve">    归口管理的行政单位离退休</t>
  </si>
  <si>
    <t>三、纳入预算管理的行政事业性收费</t>
  </si>
  <si>
    <t xml:space="preserve">    事业单位离退休</t>
  </si>
  <si>
    <t>四、国有资源（资产）有偿使用收入</t>
  </si>
  <si>
    <t xml:space="preserve">    机关事业单位基本养老保险缴费支出</t>
  </si>
  <si>
    <t>五、政府住房收入</t>
  </si>
  <si>
    <t>二、医疗卫生与计划生育支出</t>
  </si>
  <si>
    <t>六、纳入政府性基金预算管理收入</t>
  </si>
  <si>
    <t xml:space="preserve">  行政事业单位医疗</t>
  </si>
  <si>
    <t xml:space="preserve">    行政单位医疗</t>
  </si>
  <si>
    <t>七、纳入专户管理的行政事业性收费</t>
  </si>
  <si>
    <t xml:space="preserve">    事业单位医疗</t>
  </si>
  <si>
    <t>三、文化体育与传媒支出</t>
  </si>
  <si>
    <t xml:space="preserve">  体育</t>
  </si>
  <si>
    <t xml:space="preserve">    行政运行</t>
  </si>
  <si>
    <t xml:space="preserve">    运动项目管理</t>
  </si>
  <si>
    <t xml:space="preserve">    体育训练</t>
  </si>
  <si>
    <t xml:space="preserve">    体育场馆</t>
  </si>
  <si>
    <t xml:space="preserve">    其他体育支出</t>
  </si>
  <si>
    <t>四、教育支出</t>
  </si>
  <si>
    <t xml:space="preserve">  职业教育</t>
  </si>
  <si>
    <t xml:space="preserve">    中专教育</t>
  </si>
  <si>
    <t>五、住房保障支出</t>
  </si>
  <si>
    <t xml:space="preserve">  住房改革支出</t>
  </si>
  <si>
    <t xml:space="preserve">    住房公积金</t>
  </si>
  <si>
    <t>六、其他支出</t>
  </si>
  <si>
    <t>彩票公益金及对应专项债务收入安排的支出</t>
  </si>
  <si>
    <t xml:space="preserve">  用于体育事业的彩票公益金支出</t>
  </si>
  <si>
    <t xml:space="preserve">  体育彩票销售机构的业务费支出</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</si>
  <si>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</si>
  <si>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</si>
  <si>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</si>
  <si>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</si>
  <si>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</si>
  <si>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</si>
  <si>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</si>
  <si>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</si>
  <si>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</si>
  <si>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</si>
  <si>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</si>
  <si>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</si>
  <si>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</si>
  <si>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</si>
  <si>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</si>
  <si>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 xml:space="preserve">  抚顺市体育局本级</t>
  </si>
  <si>
    <t xml:space="preserve">  抚顺市体育总会</t>
  </si>
  <si>
    <t xml:space="preserve">  抚顺市体育市场稽查大队</t>
  </si>
  <si>
    <t xml:space="preserve">  抚顺市体育运动学校</t>
  </si>
  <si>
    <t xml:space="preserve">  抚顺体育馆</t>
  </si>
  <si>
    <t xml:space="preserve">  抚顺市雷锋体育场</t>
  </si>
  <si>
    <t xml:space="preserve">  抚顺市业余水上运动学校</t>
  </si>
  <si>
    <t xml:space="preserve">  抚顺市体育业余训练管理中心</t>
  </si>
  <si>
    <t xml:space="preserve">  抚顺市体育科研所</t>
  </si>
  <si>
    <t xml:space="preserve">  抚顺市体育彩票管理中心</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</si>
  <si>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</si>
  <si>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</si>
  <si>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</si>
  <si>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</si>
  <si>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</si>
  <si>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</si>
  <si>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</si>
  <si>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</si>
  <si>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</si>
  <si>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抚顺市体育局</t>
  </si>
  <si>
    <t>教育支出</t>
  </si>
  <si>
    <t>03</t>
  </si>
  <si>
    <t>02</t>
  </si>
  <si>
    <t>文化体育与传媒支出</t>
  </si>
  <si>
    <t>01</t>
  </si>
  <si>
    <t>04</t>
  </si>
  <si>
    <t>06</t>
  </si>
  <si>
    <t>07</t>
  </si>
  <si>
    <t>社会保障和就业支出</t>
  </si>
  <si>
    <t>05</t>
  </si>
  <si>
    <t>医疗卫生与计划生育支出</t>
  </si>
  <si>
    <t>住房保障支出</t>
  </si>
  <si>
    <t>其他支出</t>
  </si>
  <si>
    <t xml:space="preserve">  彩票公益金及对应专项债务收入安排的支出</t>
  </si>
  <si>
    <t xml:space="preserve">    用于体育事业的彩票公益金支出</t>
  </si>
  <si>
    <t>08</t>
  </si>
  <si>
    <t xml:space="preserve">  彩票发行销售机构业务费安排的支出</t>
  </si>
  <si>
    <r>
      <t xml:space="preserve"> </t>
    </r>
    <r>
      <rPr>
        <b/>
        <sz val="9"/>
        <rFont val="宋体"/>
        <family val="0"/>
      </rPr>
      <t xml:space="preserve">    体育彩票销售机构的业务费支出</t>
    </r>
  </si>
  <si>
    <t>2018年部门支出总体情况表（按功能科目）</t>
  </si>
  <si>
    <t>公开表5</t>
  </si>
  <si>
    <t>资金来源</t>
  </si>
  <si>
    <t>205</t>
  </si>
  <si>
    <t>207</t>
  </si>
  <si>
    <t>99</t>
  </si>
  <si>
    <t>208</t>
  </si>
  <si>
    <t>210</t>
  </si>
  <si>
    <t>11</t>
  </si>
  <si>
    <t>221</t>
  </si>
  <si>
    <t>229</t>
  </si>
  <si>
    <t>60</t>
  </si>
  <si>
    <r>
      <t>0</t>
    </r>
    <r>
      <rPr>
        <b/>
        <sz val="9"/>
        <rFont val="宋体"/>
        <family val="0"/>
      </rPr>
      <t>8</t>
    </r>
  </si>
  <si>
    <r>
      <t>0</t>
    </r>
    <r>
      <rPr>
        <b/>
        <sz val="9"/>
        <rFont val="宋体"/>
        <family val="0"/>
      </rPr>
      <t>5</t>
    </r>
  </si>
  <si>
    <t>2018年部门财政拨款收支总体情况表</t>
  </si>
  <si>
    <t>公开表6</t>
  </si>
  <si>
    <t>财政拨款收入预算</t>
  </si>
  <si>
    <t>财政拨款支出预算</t>
  </si>
  <si>
    <t>2018年部门财政拨款收支总体情况表（按功能科目）</t>
  </si>
  <si>
    <t>公开表7</t>
  </si>
  <si>
    <t>支出内容</t>
  </si>
  <si>
    <t>体育</t>
  </si>
  <si>
    <t>行政运行</t>
  </si>
  <si>
    <t>体育训练</t>
  </si>
  <si>
    <t>体育场馆</t>
  </si>
  <si>
    <t>其他体育支出</t>
  </si>
  <si>
    <t>行政事业单位离退休</t>
  </si>
  <si>
    <t>归口管理的行政单位离退休</t>
  </si>
  <si>
    <t>机关事业单位基本养老保险缴纳支出</t>
  </si>
  <si>
    <t>医疗保险与计划生育支出</t>
  </si>
  <si>
    <t>行政事业单位医疗</t>
  </si>
  <si>
    <t>行政单位医疗</t>
  </si>
  <si>
    <t>住房改革支出</t>
  </si>
  <si>
    <t>住房公积金</t>
  </si>
  <si>
    <t>抚顺市体育市场稽查大队</t>
  </si>
  <si>
    <t>机关事业单位基本养老保险缴费支出</t>
  </si>
  <si>
    <t>用于体育事业的彩票公益金支出</t>
  </si>
  <si>
    <t>职业教育</t>
  </si>
  <si>
    <t>中专教育</t>
  </si>
  <si>
    <t>事业单位离退休</t>
  </si>
  <si>
    <t>事业单位医疗</t>
  </si>
  <si>
    <t>文化体育与传媒</t>
  </si>
  <si>
    <t xml:space="preserve">运动项目管理 </t>
  </si>
  <si>
    <t>社会保障和就业</t>
  </si>
  <si>
    <t>事业单位养老保险缴费支出</t>
  </si>
  <si>
    <t>211</t>
  </si>
  <si>
    <t>运动项目管理</t>
  </si>
  <si>
    <t xml:space="preserve">03 </t>
  </si>
  <si>
    <t xml:space="preserve"> 99</t>
  </si>
  <si>
    <t>280</t>
  </si>
  <si>
    <r>
      <t>0</t>
    </r>
    <r>
      <rPr>
        <b/>
        <sz val="10"/>
        <rFont val="宋体"/>
        <family val="0"/>
      </rPr>
      <t>8</t>
    </r>
  </si>
  <si>
    <t xml:space="preserve">     体育彩票销售机构的业务费支出</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</si>
  <si>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</si>
  <si>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</si>
  <si>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</si>
  <si>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</si>
  <si>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</si>
  <si>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</si>
  <si>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</si>
  <si>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</si>
  <si>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</si>
  <si>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t>301</t>
  </si>
  <si>
    <t xml:space="preserve">  基本工资</t>
  </si>
  <si>
    <t xml:space="preserve">  津贴补贴</t>
  </si>
  <si>
    <t xml:space="preserve">  奖金</t>
  </si>
  <si>
    <t xml:space="preserve">  其他社会保障缴费</t>
  </si>
  <si>
    <t xml:space="preserve">  机关事业单位基本养老保险缴费</t>
  </si>
  <si>
    <t xml:space="preserve">  住房公积金</t>
  </si>
  <si>
    <t>302</t>
  </si>
  <si>
    <t xml:space="preserve">  办公费</t>
  </si>
  <si>
    <t xml:space="preserve">  印刷费</t>
  </si>
  <si>
    <t xml:space="preserve">  邮电费</t>
  </si>
  <si>
    <t xml:space="preserve">  差旅费</t>
  </si>
  <si>
    <t>31</t>
  </si>
  <si>
    <t xml:space="preserve">  公务用车运行维护费</t>
  </si>
  <si>
    <t>39</t>
  </si>
  <si>
    <t xml:space="preserve">  其他交通费用</t>
  </si>
  <si>
    <t xml:space="preserve">  其他商品和服务支出</t>
  </si>
  <si>
    <t>303</t>
  </si>
  <si>
    <t xml:space="preserve">  离休费</t>
  </si>
  <si>
    <t xml:space="preserve">  退休费</t>
  </si>
  <si>
    <t xml:space="preserve">  生活补助</t>
  </si>
  <si>
    <t xml:space="preserve">  其他对个人和家庭的补助</t>
  </si>
  <si>
    <t xml:space="preserve">  公用取暖费</t>
  </si>
  <si>
    <t>15</t>
  </si>
  <si>
    <t xml:space="preserve">  会议费</t>
  </si>
  <si>
    <t>16</t>
  </si>
  <si>
    <t xml:space="preserve">  培训费</t>
  </si>
  <si>
    <t>28</t>
  </si>
  <si>
    <t xml:space="preserve">  工会经费</t>
  </si>
  <si>
    <t xml:space="preserve">   其他交通费用</t>
  </si>
  <si>
    <t xml:space="preserve">  绩效工资</t>
  </si>
  <si>
    <t xml:space="preserve">  其他工资和福利支出</t>
  </si>
  <si>
    <t xml:space="preserve">  水费</t>
  </si>
  <si>
    <t>13</t>
  </si>
  <si>
    <t xml:space="preserve">  维护费</t>
  </si>
  <si>
    <t xml:space="preserve">  电费</t>
  </si>
  <si>
    <t>抚顺市体育业余训练管理中心</t>
  </si>
  <si>
    <r>
      <t>201</t>
    </r>
    <r>
      <rPr>
        <b/>
        <sz val="22"/>
        <rFont val="宋体"/>
        <family val="0"/>
      </rPr>
      <t>8</t>
    </r>
    <r>
      <rPr>
        <b/>
        <sz val="22"/>
        <rFont val="宋体"/>
        <family val="0"/>
      </rPr>
      <t>年部门一般公共预算基本支出表</t>
    </r>
  </si>
  <si>
    <t>公开表9</t>
  </si>
  <si>
    <t xml:space="preserve">  </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</si>
  <si>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</si>
  <si>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</si>
  <si>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</si>
  <si>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</si>
  <si>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</si>
  <si>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</si>
  <si>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</si>
  <si>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</si>
  <si>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 xml:space="preserve">    奖金</t>
  </si>
  <si>
    <t xml:space="preserve">    伙食补助费</t>
  </si>
  <si>
    <t xml:space="preserve">    绩效工资</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</si>
  <si>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</si>
  <si>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</si>
  <si>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</si>
  <si>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</si>
  <si>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</si>
  <si>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</si>
  <si>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</si>
  <si>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</si>
  <si>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14</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</si>
  <si>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</si>
  <si>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</si>
  <si>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</si>
  <si>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</si>
  <si>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</si>
  <si>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</si>
  <si>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</si>
  <si>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</si>
  <si>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</si>
  <si>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</si>
  <si>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</si>
  <si>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</si>
  <si>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</si>
  <si>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</si>
  <si>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</si>
  <si>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</si>
  <si>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</si>
  <si>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</si>
  <si>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</si>
  <si>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</si>
  <si>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</si>
  <si>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</si>
  <si>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</si>
  <si>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</si>
  <si>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</si>
  <si>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</si>
  <si>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</si>
  <si>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</si>
  <si>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</si>
  <si>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 xml:space="preserve">    工会经费</t>
  </si>
  <si>
    <t>29</t>
  </si>
  <si>
    <t xml:space="preserve">    福利费</t>
  </si>
  <si>
    <t xml:space="preserve">    公务用车运行维护费</t>
  </si>
  <si>
    <t xml:space="preserve">    其他交通费用</t>
  </si>
  <si>
    <t>40</t>
  </si>
  <si>
    <t xml:space="preserve">    税金及附加费用</t>
  </si>
  <si>
    <t xml:space="preserve">    其他商品和服务支出</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</si>
  <si>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</si>
  <si>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</si>
  <si>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</si>
  <si>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</si>
  <si>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</si>
  <si>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</si>
  <si>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</si>
  <si>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</si>
  <si>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</si>
  <si>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</si>
  <si>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</si>
  <si>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</si>
  <si>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</si>
  <si>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</si>
  <si>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</si>
  <si>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</si>
  <si>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</si>
  <si>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</si>
  <si>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</si>
  <si>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</si>
  <si>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</si>
  <si>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</si>
  <si>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</si>
  <si>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</si>
  <si>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</si>
  <si>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</si>
  <si>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</si>
  <si>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</si>
  <si>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</si>
  <si>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</si>
  <si>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</si>
  <si>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</si>
  <si>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</si>
  <si>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</si>
  <si>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</si>
  <si>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</si>
  <si>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</si>
  <si>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t xml:space="preserve"> 抚顺市体育业余训练管理中心</t>
  </si>
  <si>
    <r>
      <t>2</t>
    </r>
    <r>
      <rPr>
        <sz val="10"/>
        <rFont val="宋体"/>
        <family val="0"/>
      </rPr>
      <t>29</t>
    </r>
  </si>
  <si>
    <r>
      <t>0</t>
    </r>
    <r>
      <rPr>
        <sz val="10"/>
        <rFont val="宋体"/>
        <family val="0"/>
      </rPr>
      <t>8</t>
    </r>
  </si>
  <si>
    <r>
      <t>0</t>
    </r>
    <r>
      <rPr>
        <sz val="10"/>
        <rFont val="宋体"/>
        <family val="0"/>
      </rPr>
      <t>5</t>
    </r>
  </si>
  <si>
    <t xml:space="preserve">    体育彩票销售机构的业务费支出</t>
  </si>
  <si>
    <t>2018年部门（国有资本经营收入）国有资本经营预算支出表</t>
  </si>
  <si>
    <r>
      <t>公开表1</t>
    </r>
    <r>
      <rPr>
        <b/>
        <sz val="10"/>
        <rFont val="宋体"/>
        <family val="0"/>
      </rPr>
      <t>3</t>
    </r>
  </si>
  <si>
    <t>注明：本部门没有国有资本经营预算安排的支出，故本表无数据。</t>
  </si>
  <si>
    <t>2018年部门项目支出预算表</t>
  </si>
  <si>
    <r>
      <t>公开表1</t>
    </r>
    <r>
      <rPr>
        <b/>
        <sz val="10"/>
        <rFont val="宋体"/>
        <family val="0"/>
      </rPr>
      <t>4</t>
    </r>
  </si>
  <si>
    <t>项目名称</t>
  </si>
  <si>
    <t>项目内容</t>
  </si>
  <si>
    <t/>
  </si>
  <si>
    <t xml:space="preserve">  抚顺市体育局</t>
  </si>
  <si>
    <t xml:space="preserve">    高湾冰雪体育旅游产业集聚区及特色小镇规划</t>
  </si>
  <si>
    <t>一、高湾冰雪体育旅游产业集聚区及特色小镇规划125万元：（一）、机关商品和服务支出125万元：1、其他商品和服务支出125万元。（按照国家规定的的规划取费标准，确定规划费用为125万元。）</t>
  </si>
  <si>
    <t xml:space="preserve">    奥林匹克小镇规划</t>
  </si>
  <si>
    <t>一、奥林匹克小镇规划100万元：（一）、机关商品和服务支出100万元：1、其他商品和服务支出100万元。（按照国家规定的的规划取费标准，确定规划费用为100万元。）</t>
  </si>
  <si>
    <t xml:space="preserve">    运动员外出比赛费</t>
  </si>
  <si>
    <t>商品和服务支出72万元：一、差旅费44万元(220人×1000元/次×2次），用于日常外出参赛费用。二、助学金28万元，主要用于运动员伙食费（每人每天不低于25元）。</t>
  </si>
  <si>
    <t xml:space="preserve">    水上训练基地日常运转经费</t>
  </si>
  <si>
    <t>商品和服务支出10万元：一、水费2万元；二、电费6万元；三、租赁费2万元。</t>
  </si>
  <si>
    <t xml:space="preserve">    第十三届省运会运动员奖金</t>
  </si>
  <si>
    <t xml:space="preserve">奖励金280.88万元，用于第十三届省运会运动员奖金：一、比赛现场奖励177万元：1、金牌96万元，80枚，12000元/枚；2、银牌36万元，60枚，6000元/枚；3、铜牌24万元，60枚，4000元/枚；4、积分奖励20万元，1000分，每分200元；5、体育道德风尚奖1万元，20人次，500元/人。二、交流运动员奖励47万元：1、金牌27万元，15枚，18000元/枚；2、银牌14万元，10枚，14000元/枚；3、铜牌6万元，10枚，6000元/枚。三、输送奖励49.68万元：1、2015年18.24万元：专业队14人×12000=16.8万元，省体校6人×2400元=1.44万元；2、2016年9.84万元，专业队7人，省体校6人；3、2017年21.6万元，专业队15人，省体校15人。四、2017年全国运动会代入奖励7.2万元，金牌6枚×12000=7.2万元。
</t>
  </si>
  <si>
    <t xml:space="preserve">    体育市场监管体育市场稽查经费</t>
  </si>
  <si>
    <t>商品和服务支出5万元：一、印刷费2万元，用于印刷体育健身条例（5000份，单价4元）。二、办公经费1万元，用于购置办公用品和设备维护和修理。三、差旅费2万元：1、张家口、北京等外地学习考察1.5万元；2、到清原县、新宾县、抚顺县检查体育经营场所0.5万元。</t>
  </si>
  <si>
    <t xml:space="preserve">    体育馆低收或免费开放补助</t>
  </si>
  <si>
    <t>商品和服务支出20万元，用于体育馆低收费或免费开放补助，主要内容为水电费、取暖费、物业管理费等。</t>
  </si>
  <si>
    <t xml:space="preserve">    雷锋体育场低收或免费开放补助经费</t>
  </si>
  <si>
    <t>商品和服务支出20万元，用于雷锋体育场低收费或免费开放补助，主要内容为水电费、取暖费、物业管理费、日常维修维护等。</t>
  </si>
  <si>
    <t xml:space="preserve">    社会项目参加省比赛补助经费</t>
  </si>
  <si>
    <t>商品和服务支出10万元，用于羽毛球、网球、跆拳道、武术、田径参加省比赛差旅费和参赛费。5项比赛×40人×100元/天×5天。</t>
  </si>
  <si>
    <t xml:space="preserve">    国民体质监测费用</t>
  </si>
  <si>
    <t>商品和服务支出5万元。一、印刷费1万元（2万份×0.5元/份）。二、培训费0.5万元，用于参加业务培训。三、专用材料购置费1.5万元：1、购置国民体质监测仪器及相关耗材1万元；2、购置康复训练器材0.5万元。四、劳务费2万元，监测人员20人×50元/天×8个县区×5天/县。</t>
  </si>
  <si>
    <t>抚顺市体育彩票管理中心</t>
  </si>
  <si>
    <t>业务运行费</t>
  </si>
  <si>
    <t>1.办公费2万元；2.水电费2.25万元；3.维修费0.8万元；4培训费1万元；5.税金1.8万元；6、仓储费1.1万元；7.食堂管理费5.63万元；8.专线通讯费2.42万。</t>
  </si>
  <si>
    <t>业务宣传费</t>
  </si>
  <si>
    <t>1.宣传条幅500条，1.02万元；2.宣传画735张，1.1万元；3.开奖号码折页12250张，1.88万元。</t>
  </si>
  <si>
    <r>
      <t>2018</t>
    </r>
    <r>
      <rPr>
        <b/>
        <sz val="18"/>
        <rFont val="宋体"/>
        <family val="0"/>
      </rPr>
      <t>年部门政府采购支出预算表</t>
    </r>
  </si>
  <si>
    <r>
      <t>公开表1</t>
    </r>
    <r>
      <rPr>
        <b/>
        <sz val="9"/>
        <rFont val="宋体"/>
        <family val="0"/>
      </rPr>
      <t>5</t>
    </r>
  </si>
  <si>
    <t>采购项目</t>
  </si>
  <si>
    <t>采购目录</t>
  </si>
  <si>
    <t>规格要求</t>
  </si>
  <si>
    <t>采购数量</t>
  </si>
  <si>
    <t>物资采购</t>
  </si>
  <si>
    <t>办公用品及耗材</t>
  </si>
  <si>
    <t>印刷宣传品</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</si>
  <si>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</si>
  <si>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</si>
  <si>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</si>
  <si>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</si>
  <si>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</si>
  <si>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</si>
  <si>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</si>
  <si>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</si>
  <si>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奥林匹克小镇规划</t>
  </si>
  <si>
    <t>技术性服务</t>
  </si>
  <si>
    <t>企业单位</t>
  </si>
  <si>
    <t>高湾冰雪体育旅游产业集聚区及特色小镇规划</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</si>
  <si>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</si>
  <si>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</si>
  <si>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</si>
  <si>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</si>
  <si>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</si>
  <si>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</si>
  <si>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</si>
  <si>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</si>
  <si>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</si>
  <si>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</si>
  <si>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</si>
  <si>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</si>
  <si>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</si>
  <si>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</si>
  <si>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</si>
  <si>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 xml:space="preserve">  取暖费</t>
  </si>
  <si>
    <t xml:space="preserve">    公用取暖费</t>
  </si>
  <si>
    <t xml:space="preserve">  维修(护)费</t>
  </si>
  <si>
    <t xml:space="preserve">    维修（护）费</t>
  </si>
  <si>
    <t xml:space="preserve">    工会经费（上缴）</t>
  </si>
  <si>
    <t xml:space="preserve">    工会经费（留存）</t>
  </si>
  <si>
    <t>36</t>
  </si>
  <si>
    <t>公务用车运行维护费</t>
  </si>
  <si>
    <t>公务用车运行维护费（已车改）</t>
  </si>
  <si>
    <t xml:space="preserve">    离退休人员公用经费</t>
  </si>
  <si>
    <t>49</t>
  </si>
  <si>
    <t>2018年部门项目支出预算绩效目标情况表</t>
  </si>
  <si>
    <t>公开表19</t>
  </si>
  <si>
    <t>项目年度绩效目标</t>
  </si>
  <si>
    <t>项目实施
计划</t>
  </si>
  <si>
    <t>产出指标</t>
  </si>
  <si>
    <t>效益指标</t>
  </si>
  <si>
    <t>指标1</t>
  </si>
  <si>
    <t>指标2</t>
  </si>
  <si>
    <t>指标3</t>
  </si>
  <si>
    <t>指标4</t>
  </si>
  <si>
    <t>奥林匹克小镇</t>
  </si>
  <si>
    <t>分析规划区域内的区位、交通、自然生态资源、产业基础等内容，合理确定产业方向、市场容量、投入产出分析等内容。空间建设方向进一步明确空间布局，合理确定建设规模、建设时序，通过城市设计确定小镇建设风貌，确定建设主体，提出投融资、产业政策方面的建议。形成可操作性的规划指导。按照国家规定的规划取费标准，确定规划费用为100万元。</t>
  </si>
  <si>
    <t>2018年1月-12月</t>
  </si>
  <si>
    <t>建设奥林匹克小镇。</t>
  </si>
  <si>
    <t>让百姓喜欢，提供更好的体育锻炼环境。</t>
  </si>
  <si>
    <t>聘请特色小镇建设专家，按照国际化、全国化、区域化的原则，对特色小镇规划进行提升，合理确定产业方向、市场容量、投入产出分析等内容，空间建设方面进一步明确空间布局，合理确定建设规模、建设时序，通过城市设计确定小镇建设风貌，确定建设主体，提出投融资、产业政策方面的建议。形成可操作性的规划指导。</t>
  </si>
  <si>
    <t>建立体育特色小镇。</t>
  </si>
  <si>
    <t>运动员训练费</t>
  </si>
  <si>
    <t>达到辽宁省财政厅文件要求的运动员指标。</t>
  </si>
  <si>
    <t>补助200人以上。</t>
  </si>
  <si>
    <t>让运动员和教练员都满意。</t>
  </si>
  <si>
    <t>运动员日常伙食补助</t>
  </si>
  <si>
    <t>在省运会比赛中取得更好的成绩。</t>
  </si>
  <si>
    <t>在省运会比赛中取得更好成绩。</t>
  </si>
  <si>
    <t>取得更好成绩，从而宣扬抚顺体育精神。</t>
  </si>
  <si>
    <t>水上训练基地日常运转经费</t>
  </si>
  <si>
    <t>维持水上训练基地日常运转。</t>
  </si>
  <si>
    <t>水上训练基地教练员及运动员220余人，为国家和省输送体育后备人才。</t>
  </si>
  <si>
    <t>为培养水上运动高水平后备人才，取得好成绩，宣传抚顺。</t>
  </si>
  <si>
    <t>体育市场监管体育市场稽查经费</t>
  </si>
  <si>
    <t>一、开展体育市场法律法规宣传；二、开展体育市场稽查专项行动，加大稽查力度，创造良好健身环境。</t>
  </si>
  <si>
    <r>
      <rPr>
        <b/>
        <sz val="9"/>
        <rFont val="宋体"/>
        <family val="0"/>
      </rPr>
      <t>一、1</t>
    </r>
    <r>
      <rPr>
        <b/>
        <sz val="9"/>
        <rFont val="宋体"/>
        <family val="0"/>
      </rPr>
      <t>2月至3月，冬季冰雪项目专项稽查行动。二、4月至6月，开展健身场所专项稽查行动。三、7月至9月开展游泳场所专项稽查行动。四、开展整改巡查工作。</t>
    </r>
  </si>
  <si>
    <t>保障我市体育经营场所安全运营。</t>
  </si>
  <si>
    <t>体育场所在稽查监督下安全运营</t>
  </si>
  <si>
    <t>抚顺体育馆</t>
  </si>
  <si>
    <t>体育馆低收入或免费开放补助</t>
  </si>
  <si>
    <t>为广大市民提供一个良好的健身场所。</t>
  </si>
  <si>
    <t>每天接待全民健身锻炼1000人以上。</t>
  </si>
  <si>
    <t>得到广大抚顺市民的认可。</t>
  </si>
  <si>
    <t>抚顺市雷锋体育场</t>
  </si>
  <si>
    <t>社会项目参加省比赛补助经费</t>
  </si>
  <si>
    <t>社会项目在省比赛中夺得奖项和荣誉。</t>
  </si>
  <si>
    <t>保证羽毛球、网球、跆拳道、武术、田径参加省比赛。</t>
  </si>
  <si>
    <t>社会项目每年参加省级比赛夺得的奖牌计入省运会抚顺奖牌总体成绩中。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</si>
</sst>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Red]\(0.0\)"/>
    <numFmt numFmtId="179" formatCode=";;"/>
    <numFmt numFmtId="180" formatCode="#,##0.0"/>
    <numFmt numFmtId="181" formatCode="#,##0.0000"/>
    <numFmt numFmtId="182" formatCode="#,##0_ "/>
    <numFmt numFmtId="183" formatCode="#,##0.00_);[Red]\(#,##0.00\)"/>
    <numFmt numFmtId="184" formatCode="0.00_);[Red]\(0.00\)"/>
  </numFmts>
  <fonts count="42">
    <font>
      <sz val="9"/>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2"/>
      <name val="宋体"/>
      <family val="0"/>
    </font>
    <font>
      <sz val="22"/>
      <name val="宋体"/>
      <family val="0"/>
    </font>
    <font>
      <sz val="12"/>
      <name val="宋体"/>
      <family val="0"/>
    </font>
    <font>
      <sz val="11"/>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u val="single"/>
      <sz val="12"/>
      <color indexed="12"/>
      <name val="宋体"/>
      <family val="0"/>
    </font>
    <font>
      <b/>
      <sz val="11"/>
      <color indexed="9"/>
      <name val="宋体"/>
      <family val="0"/>
    </font>
    <font>
      <b/>
      <sz val="13"/>
      <color indexed="56"/>
      <name val="宋体"/>
      <family val="0"/>
    </font>
    <font>
      <sz val="11"/>
      <color indexed="16"/>
      <name val="宋体"/>
      <family val="0"/>
    </font>
    <font>
      <b/>
      <sz val="10"/>
      <name val="Arial"/>
      <family val="2"/>
    </font>
    <font>
      <b/>
      <sz val="18"/>
      <color indexed="56"/>
      <name val="宋体"/>
      <family val="0"/>
    </font>
    <font>
      <u val="single"/>
      <sz val="11"/>
      <color indexed="12"/>
      <name val="宋体"/>
      <family val="0"/>
    </font>
    <font>
      <u val="single"/>
      <sz val="11"/>
      <color indexed="36"/>
      <name val="宋体"/>
      <family val="0"/>
    </font>
    <font>
      <sz val="11"/>
      <color indexed="52"/>
      <name val="宋体"/>
      <family val="0"/>
    </font>
    <font>
      <sz val="11"/>
      <color indexed="10"/>
      <name val="宋体"/>
      <family val="0"/>
    </font>
    <font>
      <b/>
      <sz val="11"/>
      <color indexed="8"/>
      <name val="宋体"/>
      <family val="0"/>
    </font>
    <font>
      <sz val="10"/>
      <color indexed="8"/>
      <name val="Arial"/>
      <family val="2"/>
    </font>
    <font>
      <sz val="11"/>
      <color rgb="FF006100"/>
      <name val="Calibri"/>
      <family val="0"/>
    </font>
    <font>
      <sz val="11"/>
      <color rgb="FF9C0006"/>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1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9" fillId="0" borderId="0" applyFont="0" applyFill="0" applyBorder="0" applyAlignment="0" applyProtection="0"/>
    <xf numFmtId="0" fontId="17" fillId="2" borderId="0" applyNumberFormat="0" applyBorder="0" applyAlignment="0" applyProtection="0"/>
    <xf numFmtId="0" fontId="28" fillId="0" borderId="0" applyNumberFormat="0" applyFill="0" applyBorder="0" applyAlignment="0" applyProtection="0"/>
    <xf numFmtId="0" fontId="22" fillId="3" borderId="0" applyNumberFormat="0" applyBorder="0" applyAlignment="0" applyProtection="0"/>
    <xf numFmtId="0" fontId="17" fillId="4" borderId="0" applyNumberFormat="0" applyBorder="0" applyAlignment="0" applyProtection="0"/>
    <xf numFmtId="0" fontId="25" fillId="5" borderId="1" applyNumberFormat="0" applyAlignment="0" applyProtection="0"/>
    <xf numFmtId="0" fontId="0" fillId="0" borderId="0">
      <alignment/>
      <protection/>
    </xf>
    <xf numFmtId="0" fontId="17" fillId="6" borderId="0" applyNumberFormat="0" applyBorder="0" applyAlignment="0" applyProtection="0"/>
    <xf numFmtId="0" fontId="27" fillId="7" borderId="1" applyNumberFormat="0" applyAlignment="0" applyProtection="0"/>
    <xf numFmtId="0" fontId="18" fillId="8" borderId="0" applyNumberFormat="0" applyBorder="0" applyAlignment="0" applyProtection="0"/>
    <xf numFmtId="9" fontId="9" fillId="0" borderId="0" applyFont="0" applyFill="0" applyBorder="0" applyAlignment="0" applyProtection="0"/>
    <xf numFmtId="0" fontId="22" fillId="6" borderId="0" applyNumberFormat="0" applyBorder="0" applyAlignment="0" applyProtection="0"/>
    <xf numFmtId="0" fontId="34" fillId="0" borderId="0" applyNumberFormat="0" applyFill="0" applyBorder="0" applyAlignment="0" applyProtection="0"/>
    <xf numFmtId="42" fontId="9" fillId="0" borderId="0" applyFont="0" applyFill="0" applyBorder="0" applyAlignment="0" applyProtection="0"/>
    <xf numFmtId="0" fontId="35" fillId="0" borderId="0" applyNumberFormat="0" applyFill="0" applyBorder="0" applyAlignment="0" applyProtection="0"/>
    <xf numFmtId="0" fontId="40" fillId="9" borderId="0" applyNumberFormat="0" applyBorder="0" applyAlignment="0" applyProtection="0"/>
    <xf numFmtId="0" fontId="0" fillId="10" borderId="2" applyNumberFormat="0" applyFont="0" applyAlignment="0" applyProtection="0"/>
    <xf numFmtId="0" fontId="22" fillId="3" borderId="0" applyNumberFormat="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22" fillId="11" borderId="0" applyNumberFormat="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23" fillId="0" borderId="3" applyNumberFormat="0" applyFill="0" applyAlignment="0" applyProtection="0"/>
    <xf numFmtId="0" fontId="30" fillId="0" borderId="4" applyNumberFormat="0" applyFill="0" applyAlignment="0" applyProtection="0"/>
    <xf numFmtId="0" fontId="22" fillId="13" borderId="0" applyNumberFormat="0" applyBorder="0" applyAlignment="0" applyProtection="0"/>
    <xf numFmtId="0" fontId="20" fillId="0" borderId="5" applyNumberFormat="0" applyFill="0" applyAlignment="0" applyProtection="0"/>
    <xf numFmtId="0" fontId="22" fillId="14" borderId="0" applyNumberFormat="0" applyBorder="0" applyAlignment="0" applyProtection="0"/>
    <xf numFmtId="0" fontId="21" fillId="7" borderId="6" applyNumberFormat="0" applyAlignment="0" applyProtection="0"/>
    <xf numFmtId="0" fontId="27" fillId="7" borderId="1" applyNumberFormat="0" applyAlignment="0" applyProtection="0"/>
    <xf numFmtId="0" fontId="29" fillId="15" borderId="7" applyNumberFormat="0" applyAlignment="0" applyProtection="0"/>
    <xf numFmtId="0" fontId="17" fillId="16" borderId="0" applyNumberFormat="0" applyBorder="0" applyAlignment="0" applyProtection="0"/>
    <xf numFmtId="0" fontId="17" fillId="5" borderId="0" applyNumberFormat="0" applyBorder="0" applyAlignment="0" applyProtection="0"/>
    <xf numFmtId="0" fontId="22" fillId="17" borderId="0" applyNumberFormat="0" applyBorder="0" applyAlignment="0" applyProtection="0"/>
    <xf numFmtId="0" fontId="36" fillId="0" borderId="8" applyNumberFormat="0" applyFill="0" applyAlignment="0" applyProtection="0"/>
    <xf numFmtId="0" fontId="17" fillId="18" borderId="0" applyNumberFormat="0" applyBorder="0" applyAlignment="0" applyProtection="0"/>
    <xf numFmtId="0" fontId="38" fillId="0" borderId="9" applyNumberFormat="0" applyFill="0" applyAlignment="0" applyProtection="0"/>
    <xf numFmtId="0" fontId="26" fillId="4" borderId="0" applyNumberFormat="0" applyBorder="0" applyAlignment="0" applyProtection="0"/>
    <xf numFmtId="0" fontId="17" fillId="3" borderId="0" applyNumberFormat="0" applyBorder="0" applyAlignment="0" applyProtection="0"/>
    <xf numFmtId="0" fontId="24" fillId="19" borderId="0" applyNumberFormat="0" applyBorder="0" applyAlignment="0" applyProtection="0"/>
    <xf numFmtId="0" fontId="22" fillId="20" borderId="0" applyNumberFormat="0" applyBorder="0" applyAlignment="0" applyProtection="0"/>
    <xf numFmtId="0" fontId="17" fillId="12" borderId="0" applyNumberFormat="0" applyBorder="0" applyAlignment="0" applyProtection="0"/>
    <xf numFmtId="0" fontId="22" fillId="11" borderId="0" applyNumberFormat="0" applyBorder="0" applyAlignment="0" applyProtection="0"/>
    <xf numFmtId="0" fontId="17" fillId="2"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21" fillId="7" borderId="6" applyNumberFormat="0" applyAlignment="0" applyProtection="0"/>
    <xf numFmtId="0" fontId="17" fillId="3"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 borderId="0" applyNumberFormat="0" applyBorder="0" applyAlignment="0" applyProtection="0"/>
    <xf numFmtId="0" fontId="22" fillId="20"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17" fillId="23" borderId="0" applyNumberFormat="0" applyBorder="0" applyAlignment="0" applyProtection="0"/>
    <xf numFmtId="0" fontId="24" fillId="19" borderId="0" applyNumberFormat="0" applyBorder="0" applyAlignment="0" applyProtection="0"/>
    <xf numFmtId="0" fontId="17" fillId="4" borderId="0" applyNumberFormat="0" applyBorder="0" applyAlignment="0" applyProtection="0"/>
    <xf numFmtId="0" fontId="22" fillId="24" borderId="0" applyNumberFormat="0" applyBorder="0" applyAlignment="0" applyProtection="0"/>
    <xf numFmtId="0" fontId="17" fillId="8" borderId="0" applyNumberFormat="0" applyBorder="0" applyAlignment="0" applyProtection="0"/>
    <xf numFmtId="0" fontId="22" fillId="14" borderId="0" applyNumberFormat="0" applyBorder="0" applyAlignment="0" applyProtection="0"/>
    <xf numFmtId="0" fontId="17" fillId="4"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5" borderId="0" applyNumberFormat="0" applyBorder="0" applyAlignment="0" applyProtection="0"/>
    <xf numFmtId="0" fontId="17" fillId="16" borderId="0" applyNumberFormat="0" applyBorder="0" applyAlignment="0" applyProtection="0"/>
    <xf numFmtId="0" fontId="22" fillId="17"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3" borderId="0" applyNumberFormat="0" applyBorder="0" applyAlignment="0" applyProtection="0"/>
    <xf numFmtId="0" fontId="22" fillId="22" borderId="0" applyNumberFormat="0" applyBorder="0" applyAlignment="0" applyProtection="0"/>
    <xf numFmtId="0" fontId="22" fillId="13"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9" fillId="0" borderId="0">
      <alignment/>
      <protection/>
    </xf>
    <xf numFmtId="0" fontId="39" fillId="0" borderId="0" applyNumberFormat="0" applyFill="0" applyBorder="0" applyAlignment="0" applyProtection="0"/>
    <xf numFmtId="0" fontId="22" fillId="11" borderId="0" applyNumberFormat="0" applyBorder="0" applyAlignment="0" applyProtection="0"/>
    <xf numFmtId="0" fontId="32" fillId="0" borderId="0" applyNumberFormat="0" applyFill="0" applyBorder="0" applyAlignment="0" applyProtection="0"/>
    <xf numFmtId="0" fontId="18" fillId="8" borderId="0" applyNumberFormat="0" applyBorder="0" applyAlignment="0" applyProtection="0"/>
    <xf numFmtId="0" fontId="31" fillId="5" borderId="0" applyNumberFormat="0" applyBorder="0" applyAlignment="0" applyProtection="0"/>
    <xf numFmtId="0" fontId="41" fillId="25" borderId="0" applyNumberFormat="0" applyBorder="0" applyAlignment="0" applyProtection="0"/>
    <xf numFmtId="0" fontId="18" fillId="8" borderId="0" applyNumberFormat="0" applyBorder="0" applyAlignment="0" applyProtection="0"/>
    <xf numFmtId="0" fontId="0" fillId="0" borderId="0">
      <alignment/>
      <protection/>
    </xf>
    <xf numFmtId="0" fontId="9" fillId="0" borderId="0">
      <alignment/>
      <protection/>
    </xf>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9" fillId="15" borderId="7" applyNumberFormat="0" applyAlignment="0" applyProtection="0"/>
    <xf numFmtId="0" fontId="22" fillId="17"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5" fillId="5" borderId="1" applyNumberFormat="0" applyAlignment="0" applyProtection="0"/>
    <xf numFmtId="0" fontId="22" fillId="21" borderId="0" applyNumberFormat="0" applyBorder="0" applyAlignment="0" applyProtection="0"/>
    <xf numFmtId="0" fontId="0" fillId="10" borderId="2" applyNumberFormat="0" applyFont="0" applyAlignment="0" applyProtection="0"/>
    <xf numFmtId="0" fontId="0" fillId="0" borderId="0">
      <alignment vertical="center"/>
      <protection/>
    </xf>
  </cellStyleXfs>
  <cellXfs count="321">
    <xf numFmtId="0" fontId="0" fillId="0" borderId="0" xfId="0" applyAlignment="1">
      <alignment vertical="center"/>
    </xf>
    <xf numFmtId="0" fontId="0" fillId="26" borderId="0" xfId="0" applyFill="1" applyAlignment="1">
      <alignment vertical="center"/>
    </xf>
    <xf numFmtId="0" fontId="1" fillId="26" borderId="0" xfId="0" applyFont="1" applyFill="1" applyAlignment="1">
      <alignment horizontal="centerContinuous" vertical="center"/>
    </xf>
    <xf numFmtId="0" fontId="2" fillId="26" borderId="10" xfId="116" applyFont="1" applyFill="1" applyBorder="1" applyAlignment="1">
      <alignment vertical="center"/>
      <protection/>
    </xf>
    <xf numFmtId="0" fontId="3" fillId="26" borderId="0" xfId="0" applyFont="1" applyFill="1" applyAlignment="1">
      <alignment vertical="center"/>
    </xf>
    <xf numFmtId="0" fontId="3" fillId="26" borderId="11" xfId="0" applyNumberFormat="1" applyFont="1" applyFill="1" applyBorder="1" applyAlignment="1" applyProtection="1">
      <alignment horizontal="center" vertical="center"/>
      <protection/>
    </xf>
    <xf numFmtId="0" fontId="3" fillId="26" borderId="12" xfId="0" applyNumberFormat="1" applyFont="1" applyFill="1" applyBorder="1" applyAlignment="1" applyProtection="1">
      <alignment horizontal="center" vertical="center"/>
      <protection/>
    </xf>
    <xf numFmtId="0" fontId="3" fillId="26" borderId="13"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3" fillId="26" borderId="14" xfId="0" applyNumberFormat="1" applyFont="1" applyFill="1" applyBorder="1" applyAlignment="1" applyProtection="1">
      <alignment horizontal="center" vertical="center"/>
      <protection/>
    </xf>
    <xf numFmtId="0" fontId="2" fillId="0" borderId="12" xfId="0" applyFont="1" applyBorder="1" applyAlignment="1">
      <alignment vertical="center" wrapText="1"/>
    </xf>
    <xf numFmtId="0" fontId="3" fillId="26" borderId="15" xfId="0" applyNumberFormat="1" applyFont="1" applyFill="1" applyBorder="1" applyAlignment="1" applyProtection="1">
      <alignment horizontal="center" vertical="center"/>
      <protection/>
    </xf>
    <xf numFmtId="176" fontId="3" fillId="26" borderId="11" xfId="0" applyNumberFormat="1" applyFont="1" applyFill="1" applyBorder="1" applyAlignment="1" applyProtection="1">
      <alignment vertical="center"/>
      <protection/>
    </xf>
    <xf numFmtId="176" fontId="3" fillId="26" borderId="16" xfId="0" applyNumberFormat="1" applyFont="1" applyFill="1" applyBorder="1" applyAlignment="1" applyProtection="1">
      <alignment vertical="center" wrapText="1"/>
      <protection/>
    </xf>
    <xf numFmtId="0" fontId="3" fillId="26" borderId="12" xfId="0" applyNumberFormat="1" applyFont="1" applyFill="1" applyBorder="1" applyAlignment="1" applyProtection="1">
      <alignment vertical="center" wrapText="1"/>
      <protection/>
    </xf>
    <xf numFmtId="0" fontId="3" fillId="26" borderId="15" xfId="0" applyNumberFormat="1" applyFont="1" applyFill="1" applyBorder="1" applyAlignment="1" applyProtection="1">
      <alignment horizontal="center" vertical="center" wrapText="1"/>
      <protection/>
    </xf>
    <xf numFmtId="177" fontId="3" fillId="26" borderId="15" xfId="0" applyNumberFormat="1" applyFont="1" applyFill="1" applyBorder="1" applyAlignment="1" applyProtection="1">
      <alignment horizontal="center" vertical="center" wrapText="1"/>
      <protection/>
    </xf>
    <xf numFmtId="176" fontId="3" fillId="26" borderId="12" xfId="0" applyNumberFormat="1" applyFont="1" applyFill="1" applyBorder="1" applyAlignment="1" applyProtection="1">
      <alignment vertical="center"/>
      <protection/>
    </xf>
    <xf numFmtId="176" fontId="3" fillId="26" borderId="12" xfId="0" applyNumberFormat="1" applyFont="1" applyFill="1" applyBorder="1" applyAlignment="1" applyProtection="1">
      <alignment vertical="center" wrapText="1"/>
      <protection/>
    </xf>
    <xf numFmtId="0" fontId="3" fillId="26" borderId="17" xfId="0" applyNumberFormat="1" applyFont="1" applyFill="1" applyBorder="1" applyAlignment="1" applyProtection="1">
      <alignment horizontal="center" vertical="center" wrapText="1"/>
      <protection/>
    </xf>
    <xf numFmtId="0" fontId="3" fillId="26" borderId="11" xfId="0" applyNumberFormat="1" applyFont="1" applyFill="1" applyBorder="1" applyAlignment="1" applyProtection="1">
      <alignment horizontal="center" vertical="center" wrapText="1"/>
      <protection/>
    </xf>
    <xf numFmtId="0" fontId="3" fillId="26" borderId="18" xfId="0" applyNumberFormat="1" applyFont="1" applyFill="1" applyBorder="1" applyAlignment="1" applyProtection="1">
      <alignment horizontal="center" vertical="center" wrapText="1"/>
      <protection/>
    </xf>
    <xf numFmtId="0" fontId="3" fillId="26" borderId="13" xfId="0" applyNumberFormat="1" applyFont="1" applyFill="1" applyBorder="1" applyAlignment="1" applyProtection="1">
      <alignment horizontal="center" vertical="center" wrapText="1"/>
      <protection/>
    </xf>
    <xf numFmtId="0" fontId="3" fillId="26" borderId="14" xfId="0" applyNumberFormat="1" applyFont="1" applyFill="1" applyBorder="1" applyAlignment="1" applyProtection="1">
      <alignment horizontal="center" vertical="center" wrapText="1"/>
      <protection/>
    </xf>
    <xf numFmtId="0" fontId="3" fillId="26" borderId="12" xfId="0" applyNumberFormat="1" applyFont="1" applyFill="1" applyBorder="1" applyAlignment="1" applyProtection="1">
      <alignment horizontal="center" vertical="center" wrapText="1"/>
      <protection/>
    </xf>
    <xf numFmtId="0" fontId="3" fillId="26" borderId="0" xfId="0" applyNumberFormat="1" applyFont="1" applyFill="1" applyAlignment="1" applyProtection="1">
      <alignment horizontal="right" vertical="center"/>
      <protection/>
    </xf>
    <xf numFmtId="0" fontId="3" fillId="26" borderId="0" xfId="0" applyFont="1" applyFill="1" applyAlignment="1">
      <alignment horizontal="right" vertical="center"/>
    </xf>
    <xf numFmtId="0" fontId="3" fillId="26" borderId="19" xfId="0" applyNumberFormat="1" applyFont="1" applyFill="1" applyBorder="1" applyAlignment="1" applyProtection="1">
      <alignment horizontal="center" vertical="center" wrapText="1"/>
      <protection/>
    </xf>
    <xf numFmtId="0" fontId="4" fillId="0" borderId="0" xfId="21" applyFont="1" applyAlignment="1">
      <alignment vertical="center"/>
      <protection/>
    </xf>
    <xf numFmtId="0" fontId="2" fillId="27" borderId="0" xfId="21" applyFont="1" applyFill="1" applyAlignment="1">
      <alignment vertical="center" wrapText="1"/>
      <protection/>
    </xf>
    <xf numFmtId="0" fontId="2" fillId="0" borderId="0" xfId="21" applyFont="1" applyAlignment="1">
      <alignment vertical="center"/>
      <protection/>
    </xf>
    <xf numFmtId="0" fontId="3" fillId="0" borderId="0" xfId="0" applyFont="1" applyAlignment="1">
      <alignment vertical="center"/>
    </xf>
    <xf numFmtId="49" fontId="4" fillId="0" borderId="0" xfId="21" applyNumberFormat="1" applyFont="1" applyFill="1" applyAlignment="1" applyProtection="1">
      <alignment vertical="center"/>
      <protection/>
    </xf>
    <xf numFmtId="178" fontId="4" fillId="0" borderId="0" xfId="21" applyNumberFormat="1" applyFont="1" applyAlignment="1">
      <alignment vertical="center"/>
      <protection/>
    </xf>
    <xf numFmtId="176" fontId="4" fillId="0" borderId="0" xfId="21" applyNumberFormat="1" applyFont="1" applyAlignment="1">
      <alignment vertical="center"/>
      <protection/>
    </xf>
    <xf numFmtId="0" fontId="4" fillId="0" borderId="0" xfId="21" applyFont="1">
      <alignment/>
      <protection/>
    </xf>
    <xf numFmtId="2" fontId="1" fillId="0" borderId="0" xfId="21" applyNumberFormat="1" applyFont="1" applyFill="1" applyAlignment="1" applyProtection="1">
      <alignment horizontal="centerContinuous" vertical="center"/>
      <protection/>
    </xf>
    <xf numFmtId="2" fontId="5" fillId="0" borderId="0" xfId="21" applyNumberFormat="1" applyFont="1" applyFill="1" applyAlignment="1" applyProtection="1">
      <alignment horizontal="centerContinuous" vertical="center"/>
      <protection/>
    </xf>
    <xf numFmtId="176" fontId="5" fillId="0" borderId="0" xfId="21" applyNumberFormat="1" applyFont="1" applyFill="1" applyAlignment="1" applyProtection="1">
      <alignment horizontal="centerContinuous" vertical="center"/>
      <protection/>
    </xf>
    <xf numFmtId="2" fontId="4" fillId="0" borderId="0" xfId="21" applyNumberFormat="1" applyFont="1" applyFill="1" applyAlignment="1" applyProtection="1">
      <alignment horizontal="center" vertical="center"/>
      <protection/>
    </xf>
    <xf numFmtId="176" fontId="2" fillId="0" borderId="0" xfId="21" applyNumberFormat="1" applyFont="1" applyFill="1" applyAlignment="1" applyProtection="1">
      <alignment horizontal="right" vertical="center"/>
      <protection/>
    </xf>
    <xf numFmtId="0" fontId="2" fillId="0" borderId="10" xfId="116" applyFont="1" applyFill="1" applyBorder="1" applyAlignment="1">
      <alignment horizontal="left" vertical="center"/>
      <protection/>
    </xf>
    <xf numFmtId="178" fontId="4" fillId="0" borderId="0" xfId="21" applyNumberFormat="1" applyFont="1" applyFill="1" applyAlignment="1">
      <alignment horizontal="center" vertical="center"/>
      <protection/>
    </xf>
    <xf numFmtId="176" fontId="2" fillId="0" borderId="10" xfId="21" applyNumberFormat="1" applyFont="1" applyFill="1" applyBorder="1" applyAlignment="1" applyProtection="1">
      <alignment horizontal="right" vertical="center"/>
      <protection/>
    </xf>
    <xf numFmtId="49" fontId="2" fillId="0" borderId="12" xfId="21" applyNumberFormat="1" applyFont="1" applyFill="1" applyBorder="1" applyAlignment="1" applyProtection="1">
      <alignment horizontal="center" vertical="center" wrapText="1"/>
      <protection/>
    </xf>
    <xf numFmtId="176" fontId="2" fillId="0" borderId="12" xfId="21"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49" fontId="2" fillId="0" borderId="15"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horizontal="center" vertical="center"/>
      <protection/>
    </xf>
    <xf numFmtId="179" fontId="2" fillId="0" borderId="15" xfId="0" applyNumberFormat="1" applyFont="1" applyFill="1" applyBorder="1" applyAlignment="1" applyProtection="1">
      <alignment horizontal="center" vertical="center" wrapText="1"/>
      <protection/>
    </xf>
    <xf numFmtId="0" fontId="2" fillId="0" borderId="0" xfId="21" applyFont="1">
      <alignment/>
      <protection/>
    </xf>
    <xf numFmtId="180" fontId="2" fillId="0" borderId="12" xfId="0" applyNumberFormat="1" applyFont="1" applyFill="1" applyBorder="1" applyAlignment="1" applyProtection="1">
      <alignment horizontal="left" vertical="center"/>
      <protection/>
    </xf>
    <xf numFmtId="176" fontId="2" fillId="0" borderId="12" xfId="0" applyNumberFormat="1" applyFont="1" applyFill="1" applyBorder="1" applyAlignment="1" applyProtection="1">
      <alignment horizontal="center" vertical="center"/>
      <protection/>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centerContinuous" vertical="center"/>
    </xf>
    <xf numFmtId="0" fontId="2" fillId="0" borderId="0" xfId="0" applyNumberFormat="1" applyFont="1" applyFill="1" applyAlignment="1" applyProtection="1">
      <alignment horizontal="right" vertical="center"/>
      <protection/>
    </xf>
    <xf numFmtId="0" fontId="2" fillId="0" borderId="10" xfId="116" applyFont="1" applyFill="1" applyBorder="1" applyAlignment="1">
      <alignment horizontal="right" vertical="center"/>
      <protection/>
    </xf>
    <xf numFmtId="0" fontId="2" fillId="0" borderId="12" xfId="0" applyNumberFormat="1" applyFont="1" applyFill="1" applyBorder="1" applyAlignment="1" applyProtection="1">
      <alignment horizontal="center" vertical="center"/>
      <protection/>
    </xf>
    <xf numFmtId="0" fontId="2" fillId="0" borderId="19"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181" fontId="6" fillId="0" borderId="0" xfId="0" applyNumberFormat="1" applyFont="1" applyFill="1" applyAlignment="1" applyProtection="1">
      <alignment vertical="center" wrapText="1"/>
      <protection/>
    </xf>
    <xf numFmtId="180" fontId="6" fillId="0" borderId="0" xfId="0" applyNumberFormat="1" applyFont="1" applyFill="1" applyAlignment="1" applyProtection="1">
      <alignment vertical="center" wrapText="1"/>
      <protection/>
    </xf>
    <xf numFmtId="0" fontId="2" fillId="0" borderId="20" xfId="0" applyFont="1" applyFill="1" applyBorder="1" applyAlignment="1">
      <alignment vertical="center"/>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centerContinuous" vertical="center"/>
    </xf>
    <xf numFmtId="0" fontId="3" fillId="0" borderId="1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26" borderId="13" xfId="0" applyFont="1" applyFill="1" applyBorder="1" applyAlignment="1">
      <alignment horizontal="center" vertical="center"/>
    </xf>
    <xf numFmtId="0" fontId="3" fillId="0" borderId="14" xfId="0" applyNumberFormat="1" applyFont="1" applyFill="1" applyBorder="1" applyAlignment="1" applyProtection="1">
      <alignment horizontal="center" vertical="center" wrapText="1"/>
      <protection/>
    </xf>
    <xf numFmtId="0" fontId="3" fillId="26" borderId="14" xfId="0" applyFont="1" applyFill="1" applyBorder="1" applyAlignment="1">
      <alignment horizontal="center" vertical="center"/>
    </xf>
    <xf numFmtId="0" fontId="3" fillId="0" borderId="12" xfId="0" applyFont="1" applyBorder="1" applyAlignment="1">
      <alignment horizontal="center" vertical="center"/>
    </xf>
    <xf numFmtId="179"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vertical="center" wrapText="1"/>
      <protection/>
    </xf>
    <xf numFmtId="179" fontId="4" fillId="0" borderId="15" xfId="0" applyNumberFormat="1" applyFont="1" applyFill="1" applyBorder="1" applyAlignment="1" applyProtection="1">
      <alignment vertical="center" wrapText="1"/>
      <protection/>
    </xf>
    <xf numFmtId="182" fontId="4" fillId="0" borderId="12" xfId="0" applyNumberFormat="1" applyFont="1" applyFill="1" applyBorder="1" applyAlignment="1" applyProtection="1">
      <alignment horizontal="right" vertical="center"/>
      <protection/>
    </xf>
    <xf numFmtId="180" fontId="4" fillId="0" borderId="12" xfId="0" applyNumberFormat="1" applyFont="1" applyFill="1" applyBorder="1" applyAlignment="1" applyProtection="1">
      <alignment horizontal="right" vertical="center"/>
      <protection/>
    </xf>
    <xf numFmtId="180" fontId="4" fillId="0" borderId="12" xfId="21" applyNumberFormat="1" applyFont="1" applyFill="1" applyBorder="1" applyAlignment="1" applyProtection="1">
      <alignment horizontal="right" vertical="center" wrapText="1"/>
      <protection/>
    </xf>
    <xf numFmtId="0" fontId="3" fillId="0" borderId="12" xfId="0" applyNumberFormat="1" applyFont="1" applyFill="1" applyBorder="1" applyAlignment="1" applyProtection="1">
      <alignment horizontal="center" vertical="center" wrapText="1"/>
      <protection/>
    </xf>
    <xf numFmtId="176" fontId="4" fillId="0" borderId="12" xfId="21" applyNumberFormat="1" applyFont="1" applyFill="1" applyBorder="1" applyAlignment="1" applyProtection="1">
      <alignment horizontal="right" vertical="center" wrapText="1"/>
      <protection/>
    </xf>
    <xf numFmtId="176" fontId="0" fillId="0" borderId="12" xfId="0" applyNumberFormat="1" applyBorder="1" applyAlignment="1">
      <alignment vertical="center"/>
    </xf>
    <xf numFmtId="176" fontId="3" fillId="0" borderId="1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0" fillId="0" borderId="12" xfId="0" applyBorder="1" applyAlignment="1">
      <alignment vertical="center"/>
    </xf>
    <xf numFmtId="176" fontId="3" fillId="0" borderId="12" xfId="0" applyNumberFormat="1" applyFont="1" applyBorder="1" applyAlignment="1">
      <alignment horizontal="center" vertical="center"/>
    </xf>
    <xf numFmtId="0" fontId="3" fillId="0" borderId="12" xfId="0" applyFont="1" applyBorder="1" applyAlignment="1">
      <alignment vertical="center"/>
    </xf>
    <xf numFmtId="0" fontId="0" fillId="0" borderId="0" xfId="0" applyAlignment="1">
      <alignment vertical="center" wrapText="1"/>
    </xf>
    <xf numFmtId="0" fontId="5" fillId="0" borderId="0" xfId="21" applyNumberFormat="1" applyFont="1" applyFill="1" applyAlignment="1" applyProtection="1">
      <alignment horizontal="center" vertical="center"/>
      <protection/>
    </xf>
    <xf numFmtId="0" fontId="5" fillId="0" borderId="0" xfId="21" applyNumberFormat="1" applyFont="1" applyFill="1" applyAlignment="1" applyProtection="1">
      <alignment horizontal="center" vertical="center" wrapText="1"/>
      <protection/>
    </xf>
    <xf numFmtId="0" fontId="4" fillId="0" borderId="0" xfId="0" applyFont="1" applyAlignment="1">
      <alignmen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49" fontId="3" fillId="0" borderId="12" xfId="0" applyNumberFormat="1" applyFont="1" applyFill="1" applyBorder="1" applyAlignment="1">
      <alignment vertical="center" wrapText="1"/>
    </xf>
    <xf numFmtId="49" fontId="0" fillId="0" borderId="12" xfId="0" applyNumberFormat="1" applyFont="1" applyFill="1" applyBorder="1" applyAlignment="1">
      <alignment vertical="center" wrapText="1"/>
    </xf>
    <xf numFmtId="176" fontId="0" fillId="0" borderId="12" xfId="0" applyNumberFormat="1" applyFont="1" applyFill="1" applyBorder="1" applyAlignment="1">
      <alignment vertical="center"/>
    </xf>
    <xf numFmtId="176" fontId="4" fillId="0" borderId="12" xfId="0" applyNumberFormat="1" applyFont="1" applyFill="1" applyBorder="1" applyAlignment="1">
      <alignment vertical="center"/>
    </xf>
    <xf numFmtId="0" fontId="2" fillId="0" borderId="0" xfId="0" applyNumberFormat="1" applyFont="1" applyFill="1" applyBorder="1" applyAlignment="1" applyProtection="1">
      <alignment horizontal="right" vertical="center"/>
      <protection/>
    </xf>
    <xf numFmtId="176" fontId="4" fillId="0" borderId="12" xfId="0" applyNumberFormat="1" applyFont="1" applyBorder="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4" fillId="0" borderId="10" xfId="0" applyFont="1" applyBorder="1" applyAlignment="1">
      <alignment vertical="center"/>
    </xf>
    <xf numFmtId="49" fontId="2" fillId="0" borderId="12"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horizontal="center" vertical="center"/>
      <protection/>
    </xf>
    <xf numFmtId="179" fontId="2" fillId="0" borderId="12"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center" vertical="center"/>
      <protection/>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2" xfId="0" applyFont="1" applyFill="1" applyBorder="1" applyAlignment="1">
      <alignment vertical="center"/>
    </xf>
    <xf numFmtId="0" fontId="2" fillId="0" borderId="12" xfId="0" applyFont="1" applyBorder="1" applyAlignment="1">
      <alignment vertical="center"/>
    </xf>
    <xf numFmtId="176" fontId="2" fillId="0" borderId="12" xfId="0" applyNumberFormat="1" applyFont="1" applyFill="1" applyBorder="1" applyAlignment="1" applyProtection="1">
      <alignment vertical="center"/>
      <protection/>
    </xf>
    <xf numFmtId="176" fontId="2" fillId="0" borderId="12" xfId="0" applyNumberFormat="1" applyFont="1" applyFill="1" applyBorder="1" applyAlignment="1" applyProtection="1">
      <alignment horizontal="left" vertical="center"/>
      <protection/>
    </xf>
    <xf numFmtId="0" fontId="8" fillId="0" borderId="0" xfId="0" applyFont="1" applyAlignment="1">
      <alignment vertical="center"/>
    </xf>
    <xf numFmtId="0" fontId="2" fillId="0" borderId="0" xfId="21" applyNumberFormat="1" applyFont="1" applyFill="1" applyAlignment="1" applyProtection="1">
      <alignment horizontal="centerContinuous" vertical="center"/>
      <protection/>
    </xf>
    <xf numFmtId="0" fontId="4" fillId="0" borderId="0" xfId="21" applyNumberFormat="1" applyFont="1" applyFill="1" applyAlignment="1" applyProtection="1">
      <alignment horizontal="centerContinuous" vertical="center"/>
      <protection/>
    </xf>
    <xf numFmtId="176" fontId="2" fillId="0" borderId="14" xfId="0" applyNumberFormat="1" applyFont="1" applyFill="1" applyBorder="1" applyAlignment="1">
      <alignment horizontal="left" vertical="center" wrapText="1"/>
    </xf>
    <xf numFmtId="49" fontId="4" fillId="0" borderId="12" xfId="116" applyNumberFormat="1" applyFont="1" applyFill="1" applyBorder="1" applyAlignment="1" applyProtection="1">
      <alignment vertical="center"/>
      <protection/>
    </xf>
    <xf numFmtId="0" fontId="2" fillId="0" borderId="0" xfId="21" applyNumberFormat="1" applyFont="1" applyFill="1" applyAlignment="1" applyProtection="1">
      <alignment horizontal="right" vertical="center"/>
      <protection/>
    </xf>
    <xf numFmtId="49" fontId="0" fillId="0" borderId="0" xfId="0" applyNumberFormat="1" applyAlignment="1">
      <alignment horizontal="center" vertical="center"/>
    </xf>
    <xf numFmtId="176" fontId="3" fillId="0" borderId="0" xfId="0" applyNumberFormat="1" applyFont="1" applyAlignment="1">
      <alignment horizontal="center" vertical="center"/>
    </xf>
    <xf numFmtId="176" fontId="1" fillId="0" borderId="0" xfId="0" applyNumberFormat="1" applyFont="1" applyAlignment="1">
      <alignment horizontal="center" vertical="center"/>
    </xf>
    <xf numFmtId="176" fontId="2" fillId="0" borderId="0" xfId="0" applyNumberFormat="1" applyFont="1" applyAlignment="1">
      <alignment horizontal="center" vertical="center"/>
    </xf>
    <xf numFmtId="0" fontId="2" fillId="0" borderId="0" xfId="116" applyFont="1" applyFill="1" applyBorder="1" applyAlignment="1">
      <alignment horizontal="left" vertical="center"/>
      <protection/>
    </xf>
    <xf numFmtId="176" fontId="2" fillId="0" borderId="0" xfId="116" applyNumberFormat="1" applyFont="1" applyFill="1" applyBorder="1" applyAlignment="1">
      <alignment horizontal="center" vertical="center"/>
      <protection/>
    </xf>
    <xf numFmtId="176" fontId="2" fillId="0" borderId="0" xfId="0" applyNumberFormat="1" applyFont="1" applyAlignment="1">
      <alignment horizontal="center" vertical="center"/>
    </xf>
    <xf numFmtId="49" fontId="2" fillId="0" borderId="12"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2" xfId="0" applyNumberFormat="1" applyFont="1" applyFill="1" applyBorder="1" applyAlignment="1">
      <alignment horizontal="center" vertical="center"/>
    </xf>
    <xf numFmtId="49" fontId="4" fillId="0" borderId="12" xfId="0" applyNumberFormat="1" applyFont="1" applyBorder="1" applyAlignment="1">
      <alignment horizontal="center" vertical="center"/>
    </xf>
    <xf numFmtId="0" fontId="4" fillId="0" borderId="12" xfId="0" applyFont="1" applyBorder="1" applyAlignment="1">
      <alignment horizontal="left" vertical="center"/>
    </xf>
    <xf numFmtId="176" fontId="2" fillId="0" borderId="12" xfId="0" applyNumberFormat="1" applyFont="1" applyBorder="1" applyAlignment="1">
      <alignment horizontal="center" vertical="center"/>
    </xf>
    <xf numFmtId="0" fontId="4" fillId="0" borderId="12" xfId="0" applyFont="1" applyFill="1" applyBorder="1" applyAlignment="1">
      <alignment horizontal="left" vertical="center"/>
    </xf>
    <xf numFmtId="176" fontId="3" fillId="0" borderId="12" xfId="0" applyNumberFormat="1" applyFont="1" applyBorder="1" applyAlignment="1">
      <alignment horizontal="center" vertical="center"/>
    </xf>
    <xf numFmtId="176" fontId="3" fillId="0" borderId="12" xfId="0" applyNumberFormat="1" applyFont="1" applyFill="1" applyBorder="1" applyAlignment="1">
      <alignment horizontal="center" vertical="center"/>
    </xf>
    <xf numFmtId="0" fontId="4" fillId="0" borderId="12" xfId="0" applyFont="1" applyBorder="1" applyAlignment="1">
      <alignment horizontal="left" vertical="center" indent="1"/>
    </xf>
    <xf numFmtId="0" fontId="0" fillId="0" borderId="0" xfId="0" applyFill="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183" fontId="9" fillId="0" borderId="12" xfId="0" applyNumberFormat="1" applyFont="1" applyFill="1" applyBorder="1" applyAlignment="1">
      <alignment horizontal="right" vertical="center"/>
    </xf>
    <xf numFmtId="49" fontId="0" fillId="0" borderId="12" xfId="0" applyNumberFormat="1" applyFill="1" applyBorder="1" applyAlignment="1">
      <alignment vertical="center"/>
    </xf>
    <xf numFmtId="183" fontId="0" fillId="0" borderId="12" xfId="0" applyNumberFormat="1" applyFill="1" applyBorder="1" applyAlignment="1">
      <alignment horizontal="right" vertical="center"/>
    </xf>
    <xf numFmtId="0" fontId="2" fillId="0" borderId="0" xfId="0" applyFont="1" applyBorder="1" applyAlignment="1">
      <alignment horizontal="right"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5" fillId="0" borderId="0" xfId="0" applyNumberFormat="1" applyFont="1" applyAlignment="1">
      <alignment horizontal="center" vertical="center"/>
    </xf>
    <xf numFmtId="176" fontId="4" fillId="0" borderId="0" xfId="0" applyNumberFormat="1" applyFont="1" applyBorder="1" applyAlignment="1">
      <alignment horizontal="center" vertical="center"/>
    </xf>
    <xf numFmtId="176" fontId="2" fillId="0" borderId="12" xfId="0" applyNumberFormat="1" applyFont="1" applyBorder="1" applyAlignment="1">
      <alignment horizontal="center" vertical="center" wrapText="1"/>
    </xf>
    <xf numFmtId="176" fontId="2" fillId="0" borderId="12"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176" fontId="2" fillId="0" borderId="12" xfId="0" applyNumberFormat="1" applyFont="1" applyFill="1" applyBorder="1" applyAlignment="1" applyProtection="1">
      <alignment horizontal="center" vertical="center" wrapText="1"/>
      <protection/>
    </xf>
    <xf numFmtId="176" fontId="2" fillId="0" borderId="12" xfId="0" applyNumberFormat="1" applyFont="1" applyFill="1" applyBorder="1" applyAlignment="1">
      <alignment horizontal="center" vertical="center"/>
    </xf>
    <xf numFmtId="176" fontId="2" fillId="0" borderId="12" xfId="0" applyNumberFormat="1" applyFont="1" applyFill="1" applyBorder="1" applyAlignment="1" applyProtection="1">
      <alignment horizontal="center" vertical="center"/>
      <protection/>
    </xf>
    <xf numFmtId="176" fontId="2" fillId="0" borderId="0" xfId="0" applyNumberFormat="1" applyFont="1" applyAlignment="1">
      <alignment horizontal="right" vertical="center"/>
    </xf>
    <xf numFmtId="176" fontId="2" fillId="0" borderId="0" xfId="0" applyNumberFormat="1" applyFont="1" applyBorder="1" applyAlignment="1">
      <alignment horizontal="right" vertical="center"/>
    </xf>
    <xf numFmtId="176"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176" fontId="2" fillId="0" borderId="12" xfId="0" applyNumberFormat="1" applyFont="1" applyFill="1" applyBorder="1" applyAlignment="1">
      <alignment horizontal="left" vertical="center" wrapText="1"/>
    </xf>
    <xf numFmtId="49" fontId="2" fillId="0" borderId="12" xfId="0" applyNumberFormat="1" applyFont="1" applyFill="1" applyBorder="1" applyAlignment="1" applyProtection="1">
      <alignment horizontal="center" vertical="center"/>
      <protection/>
    </xf>
    <xf numFmtId="176" fontId="4" fillId="0" borderId="12" xfId="0" applyNumberFormat="1" applyFont="1" applyFill="1" applyBorder="1" applyAlignment="1" applyProtection="1">
      <alignment horizontal="center" vertical="center"/>
      <protection/>
    </xf>
    <xf numFmtId="176" fontId="0" fillId="0" borderId="12" xfId="0" applyNumberFormat="1" applyFont="1" applyFill="1" applyBorder="1" applyAlignment="1">
      <alignment horizontal="center" vertical="center"/>
    </xf>
    <xf numFmtId="176" fontId="2" fillId="0" borderId="14" xfId="0" applyNumberFormat="1" applyFont="1" applyFill="1" applyBorder="1" applyAlignment="1">
      <alignment horizontal="left" vertical="center" wrapText="1"/>
    </xf>
    <xf numFmtId="176" fontId="7" fillId="0" borderId="0" xfId="0" applyNumberFormat="1" applyFont="1" applyAlignment="1">
      <alignment horizontal="center" vertical="center" wrapText="1"/>
    </xf>
    <xf numFmtId="0" fontId="4" fillId="0" borderId="0" xfId="0" applyFont="1" applyAlignment="1">
      <alignment vertical="center" wrapText="1"/>
    </xf>
    <xf numFmtId="176" fontId="4" fillId="0" borderId="0" xfId="0" applyNumberFormat="1" applyFont="1" applyAlignment="1">
      <alignment horizontal="center" vertical="center" wrapText="1"/>
    </xf>
    <xf numFmtId="176" fontId="4" fillId="0" borderId="12" xfId="0" applyNumberFormat="1" applyFont="1" applyFill="1" applyBorder="1" applyAlignment="1" applyProtection="1">
      <alignment horizontal="right" vertical="center"/>
      <protection/>
    </xf>
    <xf numFmtId="176" fontId="4" fillId="0" borderId="12" xfId="0" applyNumberFormat="1" applyFont="1" applyFill="1" applyBorder="1" applyAlignment="1">
      <alignment vertical="center"/>
    </xf>
    <xf numFmtId="176" fontId="7" fillId="0" borderId="0" xfId="0" applyNumberFormat="1" applyFont="1" applyAlignment="1">
      <alignment horizontal="left" vertical="center" wrapText="1"/>
    </xf>
    <xf numFmtId="176" fontId="4" fillId="0" borderId="0" xfId="0" applyNumberFormat="1" applyFont="1" applyAlignment="1">
      <alignmen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176" fontId="4" fillId="0" borderId="10" xfId="0" applyNumberFormat="1" applyFont="1" applyBorder="1" applyAlignment="1">
      <alignment vertical="center"/>
    </xf>
    <xf numFmtId="0" fontId="2" fillId="0" borderId="13" xfId="0" applyFont="1" applyFill="1" applyBorder="1" applyAlignment="1">
      <alignment horizontal="center" vertical="center"/>
    </xf>
    <xf numFmtId="176" fontId="2" fillId="0" borderId="11" xfId="0" applyNumberFormat="1" applyFont="1" applyBorder="1" applyAlignment="1">
      <alignment horizontal="center" vertical="center" wrapText="1"/>
    </xf>
    <xf numFmtId="176" fontId="2" fillId="0" borderId="15" xfId="0" applyNumberFormat="1" applyFont="1" applyFill="1" applyBorder="1" applyAlignment="1" applyProtection="1">
      <alignment horizontal="center" vertical="center"/>
      <protection/>
    </xf>
    <xf numFmtId="176" fontId="2" fillId="0" borderId="18" xfId="0" applyNumberFormat="1" applyFont="1" applyFill="1" applyBorder="1" applyAlignment="1" applyProtection="1">
      <alignment horizontal="center" vertical="center"/>
      <protection/>
    </xf>
    <xf numFmtId="176" fontId="2" fillId="0" borderId="14" xfId="0" applyNumberFormat="1" applyFont="1" applyBorder="1" applyAlignment="1">
      <alignment horizontal="center" vertical="center" wrapText="1"/>
    </xf>
    <xf numFmtId="49" fontId="2" fillId="0" borderId="12" xfId="0" applyNumberFormat="1" applyFont="1" applyFill="1" applyBorder="1" applyAlignment="1" applyProtection="1">
      <alignment horizontal="center" vertical="center" wrapText="1"/>
      <protection/>
    </xf>
    <xf numFmtId="176" fontId="2" fillId="0" borderId="14" xfId="0" applyNumberFormat="1" applyFont="1" applyFill="1" applyBorder="1" applyAlignment="1">
      <alignment horizontal="center" vertical="center" wrapText="1"/>
    </xf>
    <xf numFmtId="0" fontId="4" fillId="0" borderId="12" xfId="0" applyFont="1" applyFill="1" applyBorder="1" applyAlignment="1">
      <alignment vertical="center"/>
    </xf>
    <xf numFmtId="49" fontId="3" fillId="0" borderId="12" xfId="0" applyNumberFormat="1" applyFont="1" applyFill="1" applyBorder="1" applyAlignment="1" applyProtection="1">
      <alignment horizontal="center" vertical="center"/>
      <protection/>
    </xf>
    <xf numFmtId="0" fontId="3"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xf>
    <xf numFmtId="0" fontId="4" fillId="0" borderId="12" xfId="0" applyFont="1" applyFill="1" applyBorder="1" applyAlignment="1">
      <alignment vertical="center"/>
    </xf>
    <xf numFmtId="176" fontId="2" fillId="0" borderId="10" xfId="0" applyNumberFormat="1" applyFont="1" applyBorder="1" applyAlignment="1">
      <alignment horizontal="right" vertical="center"/>
    </xf>
    <xf numFmtId="176" fontId="2" fillId="0" borderId="19"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vertical="center" wrapText="1"/>
      <protection/>
    </xf>
    <xf numFmtId="177" fontId="2" fillId="0" borderId="12" xfId="0" applyNumberFormat="1" applyFont="1" applyFill="1" applyBorder="1" applyAlignment="1" applyProtection="1">
      <alignment horizontal="center" vertical="center"/>
      <protection/>
    </xf>
    <xf numFmtId="180" fontId="2" fillId="0" borderId="12" xfId="0" applyNumberFormat="1" applyFont="1" applyFill="1" applyBorder="1" applyAlignment="1" applyProtection="1">
      <alignment horizontal="center" vertical="center"/>
      <protection/>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176" fontId="2" fillId="0" borderId="14"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xf>
    <xf numFmtId="49" fontId="4" fillId="0" borderId="15" xfId="116" applyNumberFormat="1" applyFont="1" applyFill="1" applyBorder="1" applyAlignment="1" applyProtection="1">
      <alignment vertical="center"/>
      <protection/>
    </xf>
    <xf numFmtId="49" fontId="0" fillId="0" borderId="12" xfId="0" applyNumberFormat="1" applyFill="1" applyBorder="1" applyAlignment="1">
      <alignment horizontal="center" vertical="center"/>
    </xf>
    <xf numFmtId="0" fontId="0" fillId="0" borderId="12" xfId="0" applyNumberFormat="1" applyFill="1" applyBorder="1" applyAlignment="1">
      <alignment vertical="center"/>
    </xf>
    <xf numFmtId="184" fontId="2" fillId="0" borderId="12" xfId="0" applyNumberFormat="1" applyFont="1" applyFill="1" applyBorder="1" applyAlignment="1" applyProtection="1">
      <alignment horizontal="center" vertical="center"/>
      <protection/>
    </xf>
    <xf numFmtId="49" fontId="3" fillId="0" borderId="12" xfId="0" applyNumberFormat="1" applyFont="1" applyFill="1" applyBorder="1" applyAlignment="1">
      <alignment horizontal="center" vertical="center"/>
    </xf>
    <xf numFmtId="0" fontId="0" fillId="0" borderId="12" xfId="0" applyNumberFormat="1" applyFill="1" applyBorder="1" applyAlignment="1">
      <alignment vertical="center"/>
    </xf>
    <xf numFmtId="176" fontId="4" fillId="0" borderId="12" xfId="0" applyNumberFormat="1" applyFont="1" applyFill="1" applyBorder="1" applyAlignment="1" applyProtection="1">
      <alignment horizontal="center" vertical="center"/>
      <protection/>
    </xf>
    <xf numFmtId="0" fontId="2" fillId="0" borderId="0" xfId="0" applyFont="1" applyAlignment="1">
      <alignment vertical="center" wrapText="1"/>
    </xf>
    <xf numFmtId="0" fontId="2" fillId="0" borderId="15" xfId="0" applyNumberFormat="1" applyFont="1" applyFill="1" applyBorder="1" applyAlignment="1" applyProtection="1">
      <alignment horizontal="centerContinuous" vertical="center"/>
      <protection/>
    </xf>
    <xf numFmtId="0" fontId="2" fillId="0" borderId="18" xfId="0" applyNumberFormat="1" applyFont="1" applyFill="1" applyBorder="1" applyAlignment="1" applyProtection="1">
      <alignment horizontal="centerContinuous" vertical="center"/>
      <protection/>
    </xf>
    <xf numFmtId="180" fontId="4"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lignment vertical="center"/>
    </xf>
    <xf numFmtId="176" fontId="0" fillId="0" borderId="12" xfId="0" applyNumberFormat="1" applyFont="1" applyFill="1" applyBorder="1" applyAlignment="1">
      <alignment horizontal="center" vertical="center"/>
    </xf>
    <xf numFmtId="176" fontId="2" fillId="0" borderId="12" xfId="0" applyNumberFormat="1" applyFont="1" applyFill="1" applyBorder="1" applyAlignment="1" applyProtection="1">
      <alignment horizontal="right" vertical="center"/>
      <protection/>
    </xf>
    <xf numFmtId="0" fontId="2" fillId="0" borderId="18" xfId="0" applyFont="1" applyBorder="1" applyAlignment="1">
      <alignment horizontal="centerContinuous" vertical="center"/>
    </xf>
    <xf numFmtId="0" fontId="2" fillId="0" borderId="19"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176" fontId="0" fillId="0" borderId="12" xfId="0" applyNumberFormat="1" applyFont="1" applyFill="1" applyBorder="1" applyAlignment="1" applyProtection="1">
      <alignment horizontal="center" vertical="center"/>
      <protection/>
    </xf>
    <xf numFmtId="180" fontId="0" fillId="0" borderId="12" xfId="0" applyNumberFormat="1" applyFont="1" applyFill="1" applyBorder="1" applyAlignment="1" applyProtection="1">
      <alignment horizontal="center" vertical="center"/>
      <protection/>
    </xf>
    <xf numFmtId="176" fontId="2" fillId="0" borderId="14" xfId="0" applyNumberFormat="1" applyFont="1" applyFill="1" applyBorder="1" applyAlignment="1">
      <alignment vertical="center" wrapText="1"/>
    </xf>
    <xf numFmtId="176" fontId="4" fillId="0" borderId="12" xfId="0" applyNumberFormat="1" applyFont="1" applyFill="1" applyBorder="1" applyAlignment="1" applyProtection="1">
      <alignment horizontal="right" vertical="center"/>
      <protection/>
    </xf>
    <xf numFmtId="176" fontId="5" fillId="0" borderId="0" xfId="21" applyNumberFormat="1" applyFont="1" applyFill="1" applyAlignment="1" applyProtection="1">
      <alignment horizontal="center" vertical="center"/>
      <protection/>
    </xf>
    <xf numFmtId="0" fontId="5" fillId="0" borderId="0" xfId="21" applyNumberFormat="1" applyFont="1" applyFill="1" applyAlignment="1" applyProtection="1">
      <alignment vertical="center"/>
      <protection/>
    </xf>
    <xf numFmtId="176" fontId="5" fillId="0" borderId="0" xfId="21" applyNumberFormat="1" applyFont="1" applyFill="1" applyAlignment="1" applyProtection="1">
      <alignment vertical="center"/>
      <protection/>
    </xf>
    <xf numFmtId="176" fontId="2" fillId="0" borderId="12" xfId="0" applyNumberFormat="1" applyFont="1" applyBorder="1" applyAlignment="1">
      <alignment vertical="center" wrapText="1"/>
    </xf>
    <xf numFmtId="176" fontId="0" fillId="0" borderId="0" xfId="0" applyNumberFormat="1" applyAlignment="1">
      <alignment vertical="center"/>
    </xf>
    <xf numFmtId="176" fontId="2" fillId="0" borderId="0" xfId="0" applyNumberFormat="1" applyFont="1" applyBorder="1" applyAlignment="1">
      <alignment vertical="center"/>
    </xf>
    <xf numFmtId="0" fontId="5" fillId="0" borderId="0" xfId="21" applyNumberFormat="1" applyFont="1" applyFill="1" applyAlignment="1" applyProtection="1">
      <alignment horizontal="centerContinuous" vertical="center"/>
      <protection/>
    </xf>
    <xf numFmtId="0" fontId="4" fillId="0" borderId="0" xfId="0" applyFont="1" applyAlignment="1" applyProtection="1">
      <alignment vertical="center"/>
      <protection/>
    </xf>
    <xf numFmtId="0" fontId="2" fillId="0" borderId="10" xfId="116" applyFont="1" applyFill="1" applyBorder="1" applyAlignment="1" applyProtection="1">
      <alignment horizontal="left" vertical="center"/>
      <protection/>
    </xf>
    <xf numFmtId="0" fontId="4" fillId="0" borderId="10" xfId="0" applyFont="1" applyBorder="1" applyAlignment="1" applyProtection="1">
      <alignment vertical="center"/>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center"/>
      <protection/>
    </xf>
    <xf numFmtId="0" fontId="4" fillId="0" borderId="12" xfId="0" applyFont="1" applyBorder="1" applyAlignment="1">
      <alignment vertical="center"/>
    </xf>
    <xf numFmtId="3" fontId="2"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lignment horizontal="center" vertical="center"/>
    </xf>
    <xf numFmtId="180" fontId="2" fillId="0" borderId="12" xfId="0" applyNumberFormat="1" applyFont="1" applyFill="1" applyBorder="1" applyAlignment="1" applyProtection="1">
      <alignment horizontal="left" vertical="center"/>
      <protection locked="0"/>
    </xf>
    <xf numFmtId="0" fontId="4" fillId="0" borderId="0" xfId="0" applyFont="1" applyAlignment="1">
      <alignment horizontal="centerContinuous" vertical="center"/>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184" fontId="2" fillId="0" borderId="12" xfId="0" applyNumberFormat="1" applyFont="1" applyFill="1" applyBorder="1" applyAlignment="1" applyProtection="1">
      <alignment vertical="center"/>
      <protection/>
    </xf>
    <xf numFmtId="184" fontId="2" fillId="0" borderId="14" xfId="0" applyNumberFormat="1" applyFont="1" applyFill="1" applyBorder="1" applyAlignment="1">
      <alignment vertical="center" wrapText="1"/>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176" fontId="3" fillId="0" borderId="12" xfId="0" applyNumberFormat="1" applyFont="1" applyFill="1" applyBorder="1" applyAlignment="1" applyProtection="1">
      <alignment vertical="center"/>
      <protection/>
    </xf>
    <xf numFmtId="176" fontId="2" fillId="0" borderId="12" xfId="0" applyNumberFormat="1" applyFont="1" applyFill="1" applyBorder="1" applyAlignment="1">
      <alignment vertical="center"/>
    </xf>
    <xf numFmtId="0" fontId="0" fillId="0" borderId="0" xfId="0" applyAlignment="1">
      <alignment horizontal="centerContinuous" vertical="center"/>
    </xf>
    <xf numFmtId="0" fontId="7" fillId="0" borderId="0" xfId="117" applyFont="1">
      <alignment/>
      <protection/>
    </xf>
    <xf numFmtId="0" fontId="9" fillId="0" borderId="0" xfId="117">
      <alignment/>
      <protection/>
    </xf>
    <xf numFmtId="176" fontId="9" fillId="0" borderId="0" xfId="117" applyNumberFormat="1">
      <alignment/>
      <protection/>
    </xf>
    <xf numFmtId="0" fontId="5" fillId="0" borderId="0" xfId="116" applyNumberFormat="1" applyFont="1" applyFill="1" applyAlignment="1" applyProtection="1">
      <alignment horizontal="center" vertical="center"/>
      <protection/>
    </xf>
    <xf numFmtId="176" fontId="5" fillId="0" borderId="0" xfId="116" applyNumberFormat="1" applyFont="1" applyFill="1" applyAlignment="1" applyProtection="1">
      <alignment horizontal="center" vertical="center"/>
      <protection/>
    </xf>
    <xf numFmtId="0" fontId="4" fillId="0" borderId="0" xfId="116" applyFont="1" applyFill="1" applyAlignment="1">
      <alignment vertical="center"/>
      <protection/>
    </xf>
    <xf numFmtId="0" fontId="4" fillId="0" borderId="0" xfId="116" applyFont="1" applyFill="1" applyAlignment="1">
      <alignment horizontal="center" vertical="center"/>
      <protection/>
    </xf>
    <xf numFmtId="176" fontId="2" fillId="0" borderId="0" xfId="116" applyNumberFormat="1" applyFont="1" applyFill="1" applyAlignment="1" applyProtection="1">
      <alignment horizontal="right" vertical="center"/>
      <protection/>
    </xf>
    <xf numFmtId="0" fontId="10" fillId="0" borderId="0" xfId="116" applyFont="1" applyFill="1" applyAlignment="1">
      <alignment vertical="center"/>
      <protection/>
    </xf>
    <xf numFmtId="178" fontId="4" fillId="0" borderId="10" xfId="116" applyNumberFormat="1" applyFont="1" applyFill="1" applyBorder="1" applyAlignment="1">
      <alignment horizontal="center" vertical="center"/>
      <protection/>
    </xf>
    <xf numFmtId="0" fontId="4" fillId="0" borderId="10" xfId="116" applyFont="1" applyFill="1" applyBorder="1" applyAlignment="1">
      <alignment horizontal="center" vertical="center"/>
      <protection/>
    </xf>
    <xf numFmtId="0" fontId="10" fillId="0" borderId="0" xfId="116" applyFont="1" applyFill="1" applyBorder="1" applyAlignment="1">
      <alignment vertical="center"/>
      <protection/>
    </xf>
    <xf numFmtId="0" fontId="2" fillId="0" borderId="12" xfId="116" applyNumberFormat="1" applyFont="1" applyFill="1" applyBorder="1" applyAlignment="1" applyProtection="1">
      <alignment horizontal="centerContinuous" vertical="center"/>
      <protection/>
    </xf>
    <xf numFmtId="176" fontId="2" fillId="0" borderId="12" xfId="116" applyNumberFormat="1" applyFont="1" applyFill="1" applyBorder="1" applyAlignment="1" applyProtection="1">
      <alignment horizontal="centerContinuous" vertical="center"/>
      <protection/>
    </xf>
    <xf numFmtId="0" fontId="2" fillId="0" borderId="12" xfId="116" applyNumberFormat="1" applyFont="1" applyFill="1" applyBorder="1" applyAlignment="1" applyProtection="1">
      <alignment horizontal="center" vertical="center"/>
      <protection/>
    </xf>
    <xf numFmtId="178" fontId="2" fillId="0" borderId="11" xfId="116" applyNumberFormat="1" applyFont="1" applyFill="1" applyBorder="1" applyAlignment="1" applyProtection="1">
      <alignment horizontal="center" vertical="center"/>
      <protection/>
    </xf>
    <xf numFmtId="176" fontId="2" fillId="0" borderId="12" xfId="116" applyNumberFormat="1" applyFont="1" applyFill="1" applyBorder="1" applyAlignment="1" applyProtection="1">
      <alignment horizontal="center" vertical="center"/>
      <protection/>
    </xf>
    <xf numFmtId="0" fontId="2" fillId="0" borderId="12" xfId="0"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49" fontId="2" fillId="0" borderId="15" xfId="116" applyNumberFormat="1" applyFont="1" applyFill="1" applyBorder="1" applyAlignment="1" applyProtection="1">
      <alignment horizontal="center" vertical="center"/>
      <protection/>
    </xf>
    <xf numFmtId="176" fontId="2" fillId="0" borderId="12" xfId="116" applyNumberFormat="1" applyFont="1" applyFill="1" applyBorder="1" applyAlignment="1" applyProtection="1">
      <alignment horizontal="right" vertical="center" wrapText="1"/>
      <protection/>
    </xf>
    <xf numFmtId="0" fontId="11" fillId="0" borderId="0" xfId="116" applyFont="1" applyFill="1" applyAlignment="1">
      <alignment vertical="center"/>
      <protection/>
    </xf>
    <xf numFmtId="0" fontId="10" fillId="0" borderId="0" xfId="116" applyFont="1" applyFill="1" applyAlignment="1">
      <alignment vertical="center" wrapText="1"/>
      <protection/>
    </xf>
    <xf numFmtId="0" fontId="9" fillId="0" borderId="0" xfId="0" applyFont="1" applyAlignment="1">
      <alignment vertical="center"/>
    </xf>
    <xf numFmtId="0" fontId="9" fillId="0" borderId="0" xfId="0" applyFont="1" applyAlignment="1">
      <alignment horizontal="left" vertical="center"/>
    </xf>
    <xf numFmtId="0" fontId="0" fillId="0" borderId="0" xfId="0" applyFont="1" applyFill="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9" fillId="0" borderId="0" xfId="0" applyFont="1" applyAlignment="1">
      <alignment/>
    </xf>
    <xf numFmtId="0" fontId="14" fillId="0" borderId="0" xfId="0" applyFont="1" applyFill="1" applyAlignment="1">
      <alignment horizontal="left" vertical="center"/>
    </xf>
    <xf numFmtId="0" fontId="12" fillId="0" borderId="0" xfId="0" applyNumberFormat="1" applyFont="1" applyFill="1" applyAlignment="1" applyProtection="1">
      <alignment horizontal="center"/>
      <protection/>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protection/>
    </xf>
    <xf numFmtId="0" fontId="1" fillId="0" borderId="0" xfId="0" applyFont="1" applyFill="1" applyAlignment="1">
      <alignment horizontal="center"/>
    </xf>
    <xf numFmtId="31" fontId="1" fillId="0" borderId="0" xfId="0" applyNumberFormat="1" applyFont="1" applyFill="1" applyAlignment="1">
      <alignment horizontal="center"/>
    </xf>
    <xf numFmtId="181" fontId="0" fillId="0" borderId="0" xfId="0" applyNumberFormat="1" applyFont="1" applyFill="1" applyAlignment="1" applyProtection="1">
      <alignment/>
      <protection/>
    </xf>
    <xf numFmtId="0" fontId="12" fillId="0" borderId="0" xfId="0" applyFont="1" applyFill="1" applyAlignment="1">
      <alignment/>
    </xf>
    <xf numFmtId="49" fontId="1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3" fontId="2" fillId="0" borderId="12" xfId="0" applyNumberFormat="1" applyFont="1" applyFill="1" applyBorder="1" applyAlignment="1" applyProtection="1" quotePrefix="1">
      <alignment horizontal="left" vertical="center"/>
      <protection/>
    </xf>
    <xf numFmtId="176" fontId="2" fillId="0" borderId="12" xfId="0" applyNumberFormat="1" applyFont="1" applyFill="1" applyBorder="1" applyAlignment="1" applyProtection="1" quotePrefix="1">
      <alignment horizontal="right" vertical="center"/>
      <protection/>
    </xf>
    <xf numFmtId="176" fontId="2" fillId="0" borderId="12" xfId="0" applyNumberFormat="1" applyFont="1" applyFill="1" applyBorder="1" applyAlignment="1" applyProtection="1" quotePrefix="1">
      <alignment horizontal="center" vertical="center"/>
      <protection/>
    </xf>
    <xf numFmtId="176" fontId="2" fillId="0" borderId="12" xfId="0" applyNumberFormat="1" applyFont="1" applyFill="1" applyBorder="1" applyAlignment="1" applyProtection="1" quotePrefix="1">
      <alignment horizontal="left" vertical="center"/>
      <protection/>
    </xf>
    <xf numFmtId="180" fontId="2" fillId="0" borderId="12" xfId="0" applyNumberFormat="1" applyFont="1" applyFill="1" applyBorder="1" applyAlignment="1" applyProtection="1" quotePrefix="1">
      <alignment horizontal="left" vertical="center"/>
      <protection/>
    </xf>
  </cellXfs>
  <cellStyles count="117">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20% - 强调文字颜色 4 2" xfId="81"/>
    <cellStyle name="20% - 强调文字颜色 5 2" xfId="82"/>
    <cellStyle name="20% - 强调文字颜色 6 2" xfId="83"/>
    <cellStyle name="20% - 着色 4" xfId="84"/>
    <cellStyle name="着色 2" xfId="85"/>
    <cellStyle name="20% - 着色 6"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着色 6" xfId="96"/>
    <cellStyle name="60% - 强调文字颜色 1 2" xfId="97"/>
    <cellStyle name="60% - 强调文字颜色 2 2" xfId="98"/>
    <cellStyle name="60% - 强调文字颜色 3 2" xfId="99"/>
    <cellStyle name="60% - 强调文字颜色 4 2" xfId="100"/>
    <cellStyle name="60% - 强调文字颜色 5 2" xfId="101"/>
    <cellStyle name="60% - 强调文字颜色 6 2" xfId="102"/>
    <cellStyle name="60% - 着色 1" xfId="103"/>
    <cellStyle name="60% - 着色 3" xfId="104"/>
    <cellStyle name="60% - 着色 4" xfId="105"/>
    <cellStyle name="60% - 着色 5" xfId="106"/>
    <cellStyle name="60% - 着色 6" xfId="107"/>
    <cellStyle name="常规 2" xfId="108"/>
    <cellStyle name="ColLevel_1" xfId="109"/>
    <cellStyle name="强调文字颜色 1 2" xfId="110"/>
    <cellStyle name="RowLevel_1" xfId="111"/>
    <cellStyle name="差 2" xfId="112"/>
    <cellStyle name="差_（新增预算公开表20160201）2016年鞍山市市本级一般公共预算经济分类预算表" xfId="113"/>
    <cellStyle name="差_StartUp" xfId="114"/>
    <cellStyle name="差_填报模板 " xfId="115"/>
    <cellStyle name="常规_Sheet1" xfId="116"/>
    <cellStyle name="常规_附件1：2016年部门预算和“三公”经费预算公开表样" xfId="117"/>
    <cellStyle name="好 2" xfId="118"/>
    <cellStyle name="好_（新增预算公开表20160201）2016年鞍山市市本级一般公共预算经济分类预算表" xfId="119"/>
    <cellStyle name="好_填报模板 " xfId="120"/>
    <cellStyle name="检查单元格 2" xfId="121"/>
    <cellStyle name="强调文字颜色 2 2" xfId="122"/>
    <cellStyle name="强调文字颜色 3 2" xfId="123"/>
    <cellStyle name="强调文字颜色 4 2" xfId="124"/>
    <cellStyle name="强调文字颜色 5 2" xfId="125"/>
    <cellStyle name="强调文字颜色 6 2" xfId="126"/>
    <cellStyle name="输入 2" xfId="127"/>
    <cellStyle name="着色 3" xfId="128"/>
    <cellStyle name="注释 2" xfId="129"/>
    <cellStyle name="常规_2014年附表"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2" sqref="A12:P12"/>
    </sheetView>
  </sheetViews>
  <sheetFormatPr defaultColWidth="7" defaultRowHeight="11.25"/>
  <cols>
    <col min="1" max="5" width="8.83203125" style="302" customWidth="1"/>
    <col min="6" max="6" width="8.83203125" style="299" customWidth="1"/>
    <col min="7" max="16" width="8.83203125" style="302" customWidth="1"/>
    <col min="17" max="19" width="7" style="302" customWidth="1"/>
    <col min="20" max="20" width="50.83203125" style="302" customWidth="1"/>
    <col min="21" max="16384" width="7" style="302" customWidth="1"/>
  </cols>
  <sheetData>
    <row r="1" spans="1:26" ht="15" customHeight="1">
      <c r="A1" s="30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99"/>
      <c r="Y4"/>
      <c r="Z4"/>
    </row>
    <row r="5" spans="1:26" s="299" customFormat="1" ht="36" customHeight="1">
      <c r="A5" s="304" t="s">
        <v>0</v>
      </c>
      <c r="W5" s="311"/>
      <c r="X5" s="155"/>
      <c r="Y5" s="155"/>
      <c r="Z5" s="155"/>
    </row>
    <row r="6" spans="4:26" ht="10.5" customHeight="1">
      <c r="D6" s="299"/>
      <c r="U6" s="299"/>
      <c r="V6" s="299"/>
      <c r="W6" s="299"/>
      <c r="X6" s="299"/>
      <c r="Y6"/>
      <c r="Z6"/>
    </row>
    <row r="7" spans="4:26" ht="10.5" customHeight="1">
      <c r="D7" s="299"/>
      <c r="N7" s="299"/>
      <c r="O7" s="299"/>
      <c r="U7" s="299"/>
      <c r="V7" s="299"/>
      <c r="W7" s="299"/>
      <c r="X7" s="299"/>
      <c r="Y7"/>
      <c r="Z7"/>
    </row>
    <row r="8" spans="1:26" s="300" customFormat="1" ht="66.75" customHeight="1">
      <c r="A8" s="305" t="s">
        <v>1</v>
      </c>
      <c r="B8" s="305"/>
      <c r="C8" s="305"/>
      <c r="D8" s="305"/>
      <c r="E8" s="305"/>
      <c r="F8" s="305"/>
      <c r="G8" s="305"/>
      <c r="H8" s="305"/>
      <c r="I8" s="305"/>
      <c r="J8" s="305"/>
      <c r="K8" s="305"/>
      <c r="L8" s="305"/>
      <c r="M8" s="305"/>
      <c r="N8" s="305"/>
      <c r="O8" s="305"/>
      <c r="P8" s="305"/>
      <c r="Q8" s="312"/>
      <c r="R8" s="312"/>
      <c r="S8" s="312"/>
      <c r="T8" s="313"/>
      <c r="U8" s="312"/>
      <c r="V8" s="312"/>
      <c r="W8" s="312"/>
      <c r="X8" s="312"/>
      <c r="Y8"/>
      <c r="Z8"/>
    </row>
    <row r="9" spans="1:26" ht="19.5" customHeight="1">
      <c r="A9" s="306"/>
      <c r="B9" s="306"/>
      <c r="C9" s="306"/>
      <c r="D9" s="306"/>
      <c r="E9" s="306"/>
      <c r="F9" s="306"/>
      <c r="G9" s="306"/>
      <c r="H9" s="306"/>
      <c r="I9" s="306"/>
      <c r="J9" s="306"/>
      <c r="K9" s="306"/>
      <c r="L9" s="306"/>
      <c r="M9" s="306"/>
      <c r="N9" s="306"/>
      <c r="O9" s="306"/>
      <c r="P9" s="299"/>
      <c r="T9" s="314"/>
      <c r="U9" s="299"/>
      <c r="V9" s="299"/>
      <c r="W9" s="299"/>
      <c r="X9" s="299"/>
      <c r="Y9"/>
      <c r="Z9"/>
    </row>
    <row r="10" spans="1:26" ht="10.5" customHeight="1">
      <c r="A10" s="299"/>
      <c r="B10" s="299"/>
      <c r="D10" s="299"/>
      <c r="E10" s="299"/>
      <c r="H10" s="299"/>
      <c r="N10" s="299"/>
      <c r="O10" s="299"/>
      <c r="U10" s="299"/>
      <c r="V10" s="299"/>
      <c r="X10" s="299"/>
      <c r="Y10"/>
      <c r="Z10"/>
    </row>
    <row r="11" spans="1:26" ht="77.25" customHeight="1">
      <c r="A11" s="307"/>
      <c r="B11" s="307"/>
      <c r="C11" s="307"/>
      <c r="D11" s="307"/>
      <c r="E11" s="307"/>
      <c r="F11" s="307"/>
      <c r="G11" s="307"/>
      <c r="H11" s="307"/>
      <c r="I11" s="307"/>
      <c r="J11" s="307"/>
      <c r="K11" s="307"/>
      <c r="L11" s="307"/>
      <c r="M11" s="307"/>
      <c r="N11" s="307"/>
      <c r="O11" s="307"/>
      <c r="P11" s="307"/>
      <c r="U11" s="299"/>
      <c r="V11" s="299"/>
      <c r="X11" s="299"/>
      <c r="Y11"/>
      <c r="Z11"/>
    </row>
    <row r="12" spans="1:26" ht="56.25" customHeight="1">
      <c r="A12" s="308"/>
      <c r="B12" s="305"/>
      <c r="C12" s="305"/>
      <c r="D12" s="305"/>
      <c r="E12" s="305"/>
      <c r="F12" s="305"/>
      <c r="G12" s="305"/>
      <c r="H12" s="305"/>
      <c r="I12" s="305"/>
      <c r="J12" s="305"/>
      <c r="K12" s="305"/>
      <c r="L12" s="305"/>
      <c r="M12" s="305"/>
      <c r="N12" s="305"/>
      <c r="O12" s="305"/>
      <c r="P12" s="305"/>
      <c r="S12" s="299"/>
      <c r="T12" s="299"/>
      <c r="U12" s="299"/>
      <c r="V12" s="299"/>
      <c r="W12" s="299"/>
      <c r="X12" s="299"/>
      <c r="Y12"/>
      <c r="Z12"/>
    </row>
    <row r="13" spans="8:26" ht="10.5" customHeight="1">
      <c r="H13" s="299"/>
      <c r="R13" s="299"/>
      <c r="S13" s="299"/>
      <c r="U13" s="299"/>
      <c r="V13" s="299"/>
      <c r="W13" s="299"/>
      <c r="X13" s="299"/>
      <c r="Y13"/>
      <c r="Z13"/>
    </row>
    <row r="14" spans="1:26" s="301" customFormat="1" ht="25.5" customHeight="1">
      <c r="A14" s="309"/>
      <c r="B14" s="309"/>
      <c r="C14" s="309"/>
      <c r="D14" s="309"/>
      <c r="E14" s="309"/>
      <c r="F14" s="309"/>
      <c r="G14" s="309"/>
      <c r="H14" s="309"/>
      <c r="I14" s="309"/>
      <c r="J14" s="309"/>
      <c r="K14" s="309"/>
      <c r="L14" s="309"/>
      <c r="M14" s="309"/>
      <c r="N14" s="309"/>
      <c r="O14" s="309"/>
      <c r="P14" s="309"/>
      <c r="R14" s="315"/>
      <c r="S14" s="315"/>
      <c r="U14" s="315"/>
      <c r="V14" s="315"/>
      <c r="W14" s="315"/>
      <c r="X14" s="315"/>
      <c r="Y14" s="315"/>
      <c r="Z14" s="315"/>
    </row>
    <row r="15" spans="1:26" s="301" customFormat="1" ht="25.5" customHeight="1">
      <c r="A15" s="310"/>
      <c r="B15" s="310"/>
      <c r="C15" s="310"/>
      <c r="D15" s="310"/>
      <c r="E15" s="310"/>
      <c r="F15" s="310"/>
      <c r="G15" s="310"/>
      <c r="H15" s="310"/>
      <c r="I15" s="310"/>
      <c r="J15" s="310"/>
      <c r="K15" s="310"/>
      <c r="L15" s="310"/>
      <c r="M15" s="310"/>
      <c r="N15" s="310"/>
      <c r="O15" s="310"/>
      <c r="P15" s="310"/>
      <c r="S15" s="315"/>
      <c r="T15" s="315"/>
      <c r="U15" s="315"/>
      <c r="V15" s="315"/>
      <c r="W15" s="315"/>
      <c r="X15"/>
      <c r="Y15"/>
      <c r="Z15" s="315"/>
    </row>
    <row r="16" spans="15:26" ht="11.25">
      <c r="O16" s="299"/>
      <c r="V16"/>
      <c r="W16"/>
      <c r="X16"/>
      <c r="Y16"/>
      <c r="Z16" s="29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99"/>
    </row>
    <row r="21" ht="11.25">
      <c r="M21" s="299"/>
    </row>
    <row r="22" ht="11.25">
      <c r="B22" s="302"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F14" sqref="F14"/>
    </sheetView>
  </sheetViews>
  <sheetFormatPr defaultColWidth="9.33203125" defaultRowHeight="11.25"/>
  <cols>
    <col min="1" max="1" width="128.83203125" style="0" customWidth="1"/>
  </cols>
  <sheetData>
    <row r="1" ht="33" customHeight="1">
      <c r="A1" s="72" t="s">
        <v>3</v>
      </c>
    </row>
    <row r="2" s="297" customFormat="1" ht="21.75" customHeight="1">
      <c r="A2" s="298" t="s">
        <v>4</v>
      </c>
    </row>
    <row r="3" s="297" customFormat="1" ht="21.75" customHeight="1">
      <c r="A3" s="298" t="s">
        <v>5</v>
      </c>
    </row>
    <row r="4" s="297" customFormat="1" ht="21.75" customHeight="1">
      <c r="A4" s="298" t="s">
        <v>6</v>
      </c>
    </row>
    <row r="5" s="297" customFormat="1" ht="21.75" customHeight="1">
      <c r="A5" s="298" t="s">
        <v>7</v>
      </c>
    </row>
    <row r="6" s="297" customFormat="1" ht="21.75" customHeight="1">
      <c r="A6" s="298" t="s">
        <v>8</v>
      </c>
    </row>
    <row r="7" s="297" customFormat="1" ht="21.75" customHeight="1">
      <c r="A7" s="298" t="s">
        <v>9</v>
      </c>
    </row>
    <row r="8" s="297" customFormat="1" ht="21.75" customHeight="1">
      <c r="A8" s="298" t="s">
        <v>10</v>
      </c>
    </row>
    <row r="9" s="297" customFormat="1" ht="21.75" customHeight="1">
      <c r="A9" s="298" t="s">
        <v>11</v>
      </c>
    </row>
    <row r="10" s="297" customFormat="1" ht="21.75" customHeight="1">
      <c r="A10" s="298" t="s">
        <v>12</v>
      </c>
    </row>
    <row r="11" s="297" customFormat="1" ht="21.75" customHeight="1">
      <c r="A11" s="298" t="s">
        <v>13</v>
      </c>
    </row>
    <row r="12" s="297" customFormat="1" ht="21.75" customHeight="1">
      <c r="A12" s="298" t="s">
        <v>14</v>
      </c>
    </row>
    <row r="13" s="297" customFormat="1" ht="21.75" customHeight="1">
      <c r="A13" s="298" t="s">
        <v>15</v>
      </c>
    </row>
    <row r="14" s="297" customFormat="1" ht="21.75" customHeight="1">
      <c r="A14" s="298" t="s">
        <v>16</v>
      </c>
    </row>
    <row r="15" s="297" customFormat="1" ht="21.75" customHeight="1">
      <c r="A15" s="298" t="s">
        <v>17</v>
      </c>
    </row>
    <row r="16" s="297" customFormat="1" ht="21.75" customHeight="1">
      <c r="A16" s="298" t="s">
        <v>18</v>
      </c>
    </row>
    <row r="17" s="297" customFormat="1" ht="21.75" customHeight="1">
      <c r="A17" s="298" t="s">
        <v>19</v>
      </c>
    </row>
    <row r="18" s="297" customFormat="1" ht="21.75" customHeight="1">
      <c r="A18" s="298" t="s">
        <v>20</v>
      </c>
    </row>
    <row r="19" s="297" customFormat="1" ht="21.75" customHeight="1">
      <c r="A19" s="298" t="s">
        <v>21</v>
      </c>
    </row>
    <row r="20" s="297" customFormat="1" ht="21.75" customHeight="1">
      <c r="A20" s="298" t="s">
        <v>22</v>
      </c>
    </row>
    <row r="21" s="297"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2"/>
  <sheetViews>
    <sheetView workbookViewId="0" topLeftCell="A1">
      <selection activeCell="A12" sqref="A12"/>
    </sheetView>
  </sheetViews>
  <sheetFormatPr defaultColWidth="12" defaultRowHeight="11.25"/>
  <cols>
    <col min="1" max="1" width="52.66015625" style="274" customWidth="1"/>
    <col min="2" max="2" width="21.5" style="274" customWidth="1"/>
    <col min="3" max="3" width="48.66015625" style="274" customWidth="1"/>
    <col min="4" max="4" width="22.16015625" style="275" customWidth="1"/>
    <col min="5" max="16384" width="12" style="274" customWidth="1"/>
  </cols>
  <sheetData>
    <row r="1" spans="1:22" ht="22.5" customHeight="1">
      <c r="A1" s="276" t="s">
        <v>23</v>
      </c>
      <c r="B1" s="276"/>
      <c r="C1" s="276"/>
      <c r="D1" s="277"/>
      <c r="E1" s="278"/>
      <c r="F1" s="278"/>
      <c r="G1" s="278"/>
      <c r="H1" s="278"/>
      <c r="I1" s="278"/>
      <c r="J1" s="278"/>
      <c r="K1" s="278"/>
      <c r="L1" s="278"/>
      <c r="M1" s="278"/>
      <c r="N1" s="278"/>
      <c r="O1" s="278"/>
      <c r="P1" s="278"/>
      <c r="Q1" s="278"/>
      <c r="R1" s="278"/>
      <c r="S1" s="278"/>
      <c r="T1" s="278"/>
      <c r="U1" s="278"/>
      <c r="V1" s="278"/>
    </row>
    <row r="2" spans="1:22" ht="13.5" customHeight="1">
      <c r="A2" s="279"/>
      <c r="B2" s="279"/>
      <c r="C2" s="279"/>
      <c r="D2" s="280" t="s">
        <v>24</v>
      </c>
      <c r="E2" s="281"/>
      <c r="F2" s="281"/>
      <c r="G2" s="281"/>
      <c r="H2" s="281"/>
      <c r="I2" s="281"/>
      <c r="J2" s="281"/>
      <c r="K2" s="281"/>
      <c r="L2" s="281"/>
      <c r="M2" s="281"/>
      <c r="N2" s="281"/>
      <c r="O2" s="281"/>
      <c r="P2" s="281"/>
      <c r="Q2" s="281"/>
      <c r="R2" s="281"/>
      <c r="S2" s="281"/>
      <c r="T2" s="281"/>
      <c r="U2" s="281"/>
      <c r="V2" s="281"/>
    </row>
    <row r="3" spans="1:22" ht="15.75" customHeight="1">
      <c r="A3" s="41" t="s">
        <v>25</v>
      </c>
      <c r="B3" s="282"/>
      <c r="C3" s="283"/>
      <c r="D3" s="280" t="s">
        <v>26</v>
      </c>
      <c r="E3" s="284"/>
      <c r="F3" s="284"/>
      <c r="G3" s="284"/>
      <c r="H3" s="284"/>
      <c r="I3" s="284"/>
      <c r="J3" s="284"/>
      <c r="K3" s="284"/>
      <c r="L3" s="284"/>
      <c r="M3" s="284"/>
      <c r="N3" s="284"/>
      <c r="O3" s="284"/>
      <c r="P3" s="284"/>
      <c r="Q3" s="284"/>
      <c r="R3" s="284"/>
      <c r="S3" s="284"/>
      <c r="T3" s="284"/>
      <c r="U3" s="284"/>
      <c r="V3" s="284"/>
    </row>
    <row r="4" spans="1:22" ht="15" customHeight="1">
      <c r="A4" s="285" t="s">
        <v>27</v>
      </c>
      <c r="B4" s="285"/>
      <c r="C4" s="285" t="s">
        <v>28</v>
      </c>
      <c r="D4" s="286"/>
      <c r="E4" s="281"/>
      <c r="F4" s="281"/>
      <c r="G4" s="281"/>
      <c r="H4" s="281"/>
      <c r="I4" s="281"/>
      <c r="J4" s="281"/>
      <c r="K4" s="281"/>
      <c r="L4" s="281"/>
      <c r="M4" s="281"/>
      <c r="N4" s="281"/>
      <c r="O4" s="281"/>
      <c r="P4" s="281"/>
      <c r="Q4" s="281"/>
      <c r="R4" s="281"/>
      <c r="S4" s="281"/>
      <c r="T4" s="281"/>
      <c r="U4" s="281"/>
      <c r="V4" s="281"/>
    </row>
    <row r="5" spans="1:22" ht="13.5" customHeight="1">
      <c r="A5" s="287" t="s">
        <v>29</v>
      </c>
      <c r="B5" s="288" t="s">
        <v>30</v>
      </c>
      <c r="C5" s="287" t="s">
        <v>29</v>
      </c>
      <c r="D5" s="289" t="s">
        <v>30</v>
      </c>
      <c r="E5" s="281"/>
      <c r="F5" s="281"/>
      <c r="G5" s="281"/>
      <c r="H5" s="281"/>
      <c r="I5" s="281"/>
      <c r="J5" s="281"/>
      <c r="K5" s="281"/>
      <c r="L5" s="281"/>
      <c r="M5" s="281"/>
      <c r="N5" s="281"/>
      <c r="O5" s="281"/>
      <c r="P5" s="281"/>
      <c r="Q5" s="281"/>
      <c r="R5" s="281"/>
      <c r="S5" s="281"/>
      <c r="T5" s="281"/>
      <c r="U5" s="281"/>
      <c r="V5" s="281"/>
    </row>
    <row r="6" spans="1:22" ht="18" customHeight="1">
      <c r="A6" s="173" t="s">
        <v>31</v>
      </c>
      <c r="B6" s="290">
        <v>2236.57</v>
      </c>
      <c r="C6" s="173" t="s">
        <v>32</v>
      </c>
      <c r="D6" s="291">
        <v>253</v>
      </c>
      <c r="E6" s="281"/>
      <c r="F6" s="281"/>
      <c r="G6" s="281"/>
      <c r="H6" s="281"/>
      <c r="I6" s="281"/>
      <c r="J6" s="281"/>
      <c r="K6" s="281"/>
      <c r="L6" s="281"/>
      <c r="M6" s="281"/>
      <c r="N6" s="281"/>
      <c r="O6" s="281"/>
      <c r="P6" s="281"/>
      <c r="Q6" s="281"/>
      <c r="R6" s="281"/>
      <c r="S6" s="281"/>
      <c r="T6" s="281"/>
      <c r="U6" s="281"/>
      <c r="V6" s="281"/>
    </row>
    <row r="7" spans="1:22" ht="18" customHeight="1">
      <c r="A7" s="173" t="s">
        <v>33</v>
      </c>
      <c r="B7" s="290"/>
      <c r="C7" s="173" t="s">
        <v>34</v>
      </c>
      <c r="D7" s="291">
        <v>253</v>
      </c>
      <c r="E7" s="281"/>
      <c r="F7" s="281"/>
      <c r="G7" s="281"/>
      <c r="H7" s="281"/>
      <c r="I7" s="281"/>
      <c r="J7" s="281"/>
      <c r="K7" s="281"/>
      <c r="L7" s="281"/>
      <c r="M7" s="281"/>
      <c r="N7" s="281"/>
      <c r="O7" s="281"/>
      <c r="P7" s="281"/>
      <c r="Q7" s="281"/>
      <c r="R7" s="281"/>
      <c r="S7" s="281"/>
      <c r="T7" s="281"/>
      <c r="U7" s="281"/>
      <c r="V7" s="281"/>
    </row>
    <row r="8" spans="1:22" ht="18" customHeight="1">
      <c r="A8" s="173" t="s">
        <v>35</v>
      </c>
      <c r="B8" s="290"/>
      <c r="C8" s="173" t="s">
        <v>36</v>
      </c>
      <c r="D8" s="291">
        <v>24.86</v>
      </c>
      <c r="E8" s="281"/>
      <c r="F8" s="281"/>
      <c r="G8" s="281"/>
      <c r="H8" s="281"/>
      <c r="I8" s="281"/>
      <c r="J8" s="281"/>
      <c r="K8" s="281"/>
      <c r="L8" s="281"/>
      <c r="M8" s="281"/>
      <c r="N8" s="281"/>
      <c r="O8" s="281"/>
      <c r="P8" s="281"/>
      <c r="Q8" s="281"/>
      <c r="R8" s="281"/>
      <c r="S8" s="281"/>
      <c r="T8" s="281"/>
      <c r="U8" s="281"/>
      <c r="V8" s="281"/>
    </row>
    <row r="9" spans="1:22" ht="18" customHeight="1">
      <c r="A9" s="173" t="s">
        <v>37</v>
      </c>
      <c r="B9" s="290"/>
      <c r="C9" s="173" t="s">
        <v>38</v>
      </c>
      <c r="D9" s="291">
        <v>47.41</v>
      </c>
      <c r="E9" s="281"/>
      <c r="F9" s="281"/>
      <c r="G9" s="281"/>
      <c r="H9" s="281"/>
      <c r="I9" s="281"/>
      <c r="J9" s="281"/>
      <c r="K9" s="281"/>
      <c r="L9" s="281"/>
      <c r="M9" s="281"/>
      <c r="N9" s="281"/>
      <c r="O9" s="281"/>
      <c r="P9" s="281"/>
      <c r="Q9" s="281"/>
      <c r="R9" s="281"/>
      <c r="S9" s="281"/>
      <c r="T9" s="281"/>
      <c r="U9" s="281"/>
      <c r="V9" s="281"/>
    </row>
    <row r="10" spans="1:22" ht="18" customHeight="1">
      <c r="A10" s="173" t="s">
        <v>39</v>
      </c>
      <c r="B10" s="290"/>
      <c r="C10" s="173" t="s">
        <v>40</v>
      </c>
      <c r="D10" s="291">
        <v>180.73</v>
      </c>
      <c r="E10" s="281"/>
      <c r="F10" s="281"/>
      <c r="G10" s="281"/>
      <c r="H10" s="281"/>
      <c r="I10" s="281"/>
      <c r="J10" s="281"/>
      <c r="K10" s="281"/>
      <c r="L10" s="281"/>
      <c r="M10" s="281"/>
      <c r="N10" s="281"/>
      <c r="O10" s="281"/>
      <c r="P10" s="281"/>
      <c r="Q10" s="281"/>
      <c r="R10" s="281"/>
      <c r="S10" s="281"/>
      <c r="T10" s="281"/>
      <c r="U10" s="281"/>
      <c r="V10" s="281"/>
    </row>
    <row r="11" spans="1:22" ht="18" customHeight="1">
      <c r="A11" s="173" t="s">
        <v>41</v>
      </c>
      <c r="B11" s="290"/>
      <c r="C11" s="173" t="s">
        <v>42</v>
      </c>
      <c r="D11" s="291">
        <v>79.69</v>
      </c>
      <c r="E11" s="281"/>
      <c r="F11" s="281"/>
      <c r="G11" s="281"/>
      <c r="H11" s="281"/>
      <c r="I11" s="281"/>
      <c r="J11" s="281"/>
      <c r="K11" s="281"/>
      <c r="L11" s="281"/>
      <c r="M11" s="281"/>
      <c r="N11" s="281"/>
      <c r="O11" s="281"/>
      <c r="P11" s="281"/>
      <c r="Q11" s="281"/>
      <c r="R11" s="281"/>
      <c r="S11" s="281"/>
      <c r="T11" s="281"/>
      <c r="U11" s="281"/>
      <c r="V11" s="281"/>
    </row>
    <row r="12" spans="1:22" ht="18" customHeight="1">
      <c r="A12" s="173" t="s">
        <v>43</v>
      </c>
      <c r="B12" s="290">
        <v>235.89</v>
      </c>
      <c r="C12" s="173" t="s">
        <v>44</v>
      </c>
      <c r="D12" s="291">
        <v>79.69</v>
      </c>
      <c r="E12" s="281"/>
      <c r="F12" s="281"/>
      <c r="G12" s="281"/>
      <c r="H12" s="281"/>
      <c r="I12" s="281"/>
      <c r="J12" s="281"/>
      <c r="K12" s="281"/>
      <c r="L12" s="281"/>
      <c r="M12" s="281"/>
      <c r="N12" s="281"/>
      <c r="O12" s="281"/>
      <c r="P12" s="281"/>
      <c r="Q12" s="281"/>
      <c r="R12" s="281"/>
      <c r="S12" s="281"/>
      <c r="T12" s="281"/>
      <c r="U12" s="281"/>
      <c r="V12" s="281"/>
    </row>
    <row r="13" spans="1:22" ht="18" customHeight="1">
      <c r="A13" s="173" t="s">
        <v>33</v>
      </c>
      <c r="B13" s="290"/>
      <c r="C13" s="173" t="s">
        <v>45</v>
      </c>
      <c r="D13" s="291">
        <v>15.87</v>
      </c>
      <c r="E13" s="281"/>
      <c r="F13" s="281"/>
      <c r="G13" s="281"/>
      <c r="H13" s="281"/>
      <c r="I13" s="281"/>
      <c r="J13" s="281"/>
      <c r="K13" s="281"/>
      <c r="L13" s="281"/>
      <c r="M13" s="281"/>
      <c r="N13" s="281"/>
      <c r="O13" s="281"/>
      <c r="P13" s="281"/>
      <c r="Q13" s="281"/>
      <c r="R13" s="281"/>
      <c r="S13" s="281"/>
      <c r="T13" s="281"/>
      <c r="U13" s="281"/>
      <c r="V13" s="281"/>
    </row>
    <row r="14" spans="1:22" ht="18" customHeight="1">
      <c r="A14" s="173" t="s">
        <v>46</v>
      </c>
      <c r="B14" s="290">
        <v>15</v>
      </c>
      <c r="C14" s="173" t="s">
        <v>47</v>
      </c>
      <c r="D14" s="291">
        <v>63.82</v>
      </c>
      <c r="E14" s="281"/>
      <c r="F14" s="281"/>
      <c r="G14" s="281"/>
      <c r="H14" s="281"/>
      <c r="I14" s="281"/>
      <c r="J14" s="281"/>
      <c r="K14" s="281"/>
      <c r="L14" s="281"/>
      <c r="M14" s="281"/>
      <c r="N14" s="281"/>
      <c r="O14" s="281"/>
      <c r="P14" s="281"/>
      <c r="Q14" s="281"/>
      <c r="R14" s="281"/>
      <c r="S14" s="281"/>
      <c r="T14" s="281"/>
      <c r="U14" s="281"/>
      <c r="V14" s="281"/>
    </row>
    <row r="15" spans="1:22" ht="18" customHeight="1">
      <c r="A15" s="173"/>
      <c r="B15" s="173"/>
      <c r="C15" s="173" t="s">
        <v>48</v>
      </c>
      <c r="D15" s="291">
        <v>1038.51</v>
      </c>
      <c r="E15" s="281"/>
      <c r="F15" s="281"/>
      <c r="G15" s="281"/>
      <c r="H15" s="281"/>
      <c r="I15" s="281"/>
      <c r="J15" s="281"/>
      <c r="K15" s="281"/>
      <c r="L15" s="281"/>
      <c r="M15" s="281"/>
      <c r="N15" s="281"/>
      <c r="O15" s="281"/>
      <c r="P15" s="281"/>
      <c r="Q15" s="281"/>
      <c r="R15" s="281"/>
      <c r="S15" s="281"/>
      <c r="T15" s="281"/>
      <c r="U15" s="281"/>
      <c r="V15" s="281"/>
    </row>
    <row r="16" spans="1:22" ht="18" customHeight="1">
      <c r="A16" s="173"/>
      <c r="B16" s="173"/>
      <c r="C16" s="173" t="s">
        <v>49</v>
      </c>
      <c r="D16" s="291">
        <v>1038.51</v>
      </c>
      <c r="E16" s="281"/>
      <c r="F16" s="281"/>
      <c r="G16" s="281"/>
      <c r="H16" s="281"/>
      <c r="I16" s="281"/>
      <c r="J16" s="281"/>
      <c r="K16" s="281"/>
      <c r="L16" s="281"/>
      <c r="M16" s="281"/>
      <c r="N16" s="281"/>
      <c r="O16" s="281"/>
      <c r="P16" s="281"/>
      <c r="Q16" s="281"/>
      <c r="R16" s="281"/>
      <c r="S16" s="281"/>
      <c r="T16" s="281"/>
      <c r="U16" s="281"/>
      <c r="V16" s="281"/>
    </row>
    <row r="17" spans="1:22" ht="18" customHeight="1">
      <c r="A17" s="173"/>
      <c r="B17" s="173"/>
      <c r="C17" s="173" t="s">
        <v>50</v>
      </c>
      <c r="D17" s="291">
        <v>233.6</v>
      </c>
      <c r="E17" s="281"/>
      <c r="F17" s="281"/>
      <c r="G17" s="281"/>
      <c r="H17" s="281"/>
      <c r="I17" s="281"/>
      <c r="J17" s="281"/>
      <c r="K17" s="281"/>
      <c r="L17" s="281"/>
      <c r="M17" s="281"/>
      <c r="N17" s="281"/>
      <c r="O17" s="281"/>
      <c r="P17" s="281"/>
      <c r="Q17" s="281"/>
      <c r="R17" s="281"/>
      <c r="S17" s="281"/>
      <c r="T17" s="281"/>
      <c r="U17" s="281"/>
      <c r="V17" s="281"/>
    </row>
    <row r="18" spans="1:22" ht="18" customHeight="1">
      <c r="A18" s="173"/>
      <c r="B18" s="173"/>
      <c r="C18" s="173" t="s">
        <v>51</v>
      </c>
      <c r="D18" s="291">
        <v>130.06</v>
      </c>
      <c r="E18" s="281"/>
      <c r="F18" s="281"/>
      <c r="G18" s="281"/>
      <c r="H18" s="281"/>
      <c r="I18" s="281"/>
      <c r="J18" s="281"/>
      <c r="K18" s="281"/>
      <c r="L18" s="281"/>
      <c r="M18" s="281"/>
      <c r="N18" s="281"/>
      <c r="O18" s="281"/>
      <c r="P18" s="281"/>
      <c r="Q18" s="281"/>
      <c r="R18" s="281"/>
      <c r="S18" s="281"/>
      <c r="T18" s="281"/>
      <c r="U18" s="281"/>
      <c r="V18" s="281"/>
    </row>
    <row r="19" spans="1:22" ht="18" customHeight="1">
      <c r="A19" s="173"/>
      <c r="B19" s="173"/>
      <c r="C19" s="173" t="s">
        <v>52</v>
      </c>
      <c r="D19" s="291">
        <v>352.88</v>
      </c>
      <c r="E19" s="281"/>
      <c r="F19" s="281"/>
      <c r="G19" s="281"/>
      <c r="H19" s="281"/>
      <c r="I19" s="281"/>
      <c r="J19" s="281"/>
      <c r="K19" s="281"/>
      <c r="L19" s="281"/>
      <c r="M19" s="281"/>
      <c r="N19" s="281"/>
      <c r="O19" s="281"/>
      <c r="P19" s="281"/>
      <c r="Q19" s="281"/>
      <c r="R19" s="281"/>
      <c r="S19" s="281"/>
      <c r="T19" s="281"/>
      <c r="U19" s="281"/>
      <c r="V19" s="281"/>
    </row>
    <row r="20" spans="1:22" ht="18" customHeight="1">
      <c r="A20" s="173"/>
      <c r="B20" s="173"/>
      <c r="C20" s="173" t="s">
        <v>53</v>
      </c>
      <c r="D20" s="291">
        <v>60.74</v>
      </c>
      <c r="E20" s="281"/>
      <c r="F20" s="281"/>
      <c r="G20" s="281"/>
      <c r="H20" s="281"/>
      <c r="I20" s="281"/>
      <c r="J20" s="281"/>
      <c r="K20" s="281"/>
      <c r="L20" s="281"/>
      <c r="M20" s="281"/>
      <c r="N20" s="281"/>
      <c r="O20" s="281"/>
      <c r="P20" s="281"/>
      <c r="Q20" s="281"/>
      <c r="R20" s="281"/>
      <c r="S20" s="281"/>
      <c r="T20" s="281"/>
      <c r="U20" s="281"/>
      <c r="V20" s="281"/>
    </row>
    <row r="21" spans="1:22" ht="18" customHeight="1">
      <c r="A21" s="173"/>
      <c r="B21" s="173"/>
      <c r="C21" s="173" t="s">
        <v>54</v>
      </c>
      <c r="D21" s="291">
        <v>261.23</v>
      </c>
      <c r="E21" s="281"/>
      <c r="F21" s="281"/>
      <c r="G21" s="281"/>
      <c r="H21" s="281"/>
      <c r="I21" s="281"/>
      <c r="J21" s="281"/>
      <c r="K21" s="281"/>
      <c r="L21" s="281"/>
      <c r="M21" s="281"/>
      <c r="N21" s="281"/>
      <c r="O21" s="281"/>
      <c r="P21" s="281"/>
      <c r="Q21" s="281"/>
      <c r="R21" s="281"/>
      <c r="S21" s="281"/>
      <c r="T21" s="281"/>
      <c r="U21" s="281"/>
      <c r="V21" s="281"/>
    </row>
    <row r="22" spans="1:22" ht="18" customHeight="1">
      <c r="A22" s="173"/>
      <c r="B22" s="173"/>
      <c r="C22" s="173" t="s">
        <v>55</v>
      </c>
      <c r="D22" s="291">
        <v>771.55</v>
      </c>
      <c r="E22" s="281"/>
      <c r="F22" s="281"/>
      <c r="G22" s="281"/>
      <c r="H22" s="281"/>
      <c r="I22" s="281"/>
      <c r="J22" s="281"/>
      <c r="K22" s="281"/>
      <c r="L22" s="281"/>
      <c r="M22" s="281"/>
      <c r="N22" s="281"/>
      <c r="O22" s="281"/>
      <c r="P22" s="281"/>
      <c r="Q22" s="281"/>
      <c r="R22" s="281"/>
      <c r="S22" s="281"/>
      <c r="T22" s="281"/>
      <c r="U22" s="281"/>
      <c r="V22" s="281"/>
    </row>
    <row r="23" spans="1:22" ht="18" customHeight="1">
      <c r="A23" s="173"/>
      <c r="B23" s="173"/>
      <c r="C23" s="173" t="s">
        <v>56</v>
      </c>
      <c r="D23" s="291">
        <v>771.55</v>
      </c>
      <c r="E23" s="281"/>
      <c r="F23" s="281"/>
      <c r="G23" s="281"/>
      <c r="H23" s="281"/>
      <c r="I23" s="281"/>
      <c r="J23" s="281"/>
      <c r="K23" s="281"/>
      <c r="L23" s="281"/>
      <c r="M23" s="281"/>
      <c r="N23" s="281"/>
      <c r="O23" s="281"/>
      <c r="P23" s="281"/>
      <c r="Q23" s="281"/>
      <c r="R23" s="281"/>
      <c r="S23" s="281"/>
      <c r="T23" s="281"/>
      <c r="U23" s="281"/>
      <c r="V23" s="281"/>
    </row>
    <row r="24" spans="1:22" ht="18" customHeight="1">
      <c r="A24" s="173"/>
      <c r="B24" s="173"/>
      <c r="C24" s="173" t="s">
        <v>57</v>
      </c>
      <c r="D24" s="291">
        <v>771.55</v>
      </c>
      <c r="E24" s="281"/>
      <c r="F24" s="281"/>
      <c r="G24" s="281"/>
      <c r="H24" s="281"/>
      <c r="I24" s="281"/>
      <c r="J24" s="281"/>
      <c r="K24" s="281"/>
      <c r="L24" s="281"/>
      <c r="M24" s="281"/>
      <c r="N24" s="281"/>
      <c r="O24" s="281"/>
      <c r="P24" s="281"/>
      <c r="Q24" s="281"/>
      <c r="R24" s="281"/>
      <c r="S24" s="281"/>
      <c r="T24" s="281"/>
      <c r="U24" s="281"/>
      <c r="V24" s="281"/>
    </row>
    <row r="25" spans="1:22" ht="18" customHeight="1">
      <c r="A25" s="173"/>
      <c r="B25" s="173"/>
      <c r="C25" s="173" t="s">
        <v>58</v>
      </c>
      <c r="D25" s="291">
        <v>108.82</v>
      </c>
      <c r="E25" s="281"/>
      <c r="F25" s="281"/>
      <c r="G25" s="281"/>
      <c r="H25" s="281"/>
      <c r="I25" s="281"/>
      <c r="J25" s="281"/>
      <c r="K25" s="281"/>
      <c r="L25" s="281"/>
      <c r="M25" s="281"/>
      <c r="N25" s="281"/>
      <c r="O25" s="281"/>
      <c r="P25" s="281"/>
      <c r="Q25" s="281"/>
      <c r="R25" s="281"/>
      <c r="S25" s="281"/>
      <c r="T25" s="281"/>
      <c r="U25" s="281"/>
      <c r="V25" s="281"/>
    </row>
    <row r="26" spans="1:22" ht="18" customHeight="1">
      <c r="A26" s="173"/>
      <c r="B26" s="173"/>
      <c r="C26" s="173" t="s">
        <v>59</v>
      </c>
      <c r="D26" s="291">
        <v>108.82</v>
      </c>
      <c r="E26" s="281"/>
      <c r="F26" s="281"/>
      <c r="G26" s="281"/>
      <c r="H26" s="281"/>
      <c r="I26" s="281"/>
      <c r="J26" s="281"/>
      <c r="K26" s="281"/>
      <c r="L26" s="281"/>
      <c r="M26" s="281"/>
      <c r="N26" s="281"/>
      <c r="O26" s="281"/>
      <c r="P26" s="281"/>
      <c r="Q26" s="281"/>
      <c r="R26" s="281"/>
      <c r="S26" s="281"/>
      <c r="T26" s="281"/>
      <c r="U26" s="281"/>
      <c r="V26" s="281"/>
    </row>
    <row r="27" spans="1:22" ht="18" customHeight="1">
      <c r="A27" s="173"/>
      <c r="B27" s="173"/>
      <c r="C27" s="173" t="s">
        <v>60</v>
      </c>
      <c r="D27" s="291">
        <v>108.82</v>
      </c>
      <c r="E27" s="281"/>
      <c r="F27" s="281"/>
      <c r="G27" s="281"/>
      <c r="H27" s="281"/>
      <c r="I27" s="281"/>
      <c r="J27" s="281"/>
      <c r="K27" s="281"/>
      <c r="L27" s="281"/>
      <c r="M27" s="281"/>
      <c r="N27" s="281"/>
      <c r="O27" s="281"/>
      <c r="P27" s="281"/>
      <c r="Q27" s="281"/>
      <c r="R27" s="281"/>
      <c r="S27" s="281"/>
      <c r="T27" s="281"/>
      <c r="U27" s="281"/>
      <c r="V27" s="281"/>
    </row>
    <row r="28" spans="1:22" ht="18" customHeight="1">
      <c r="A28" s="173"/>
      <c r="B28" s="173"/>
      <c r="C28" s="173" t="s">
        <v>61</v>
      </c>
      <c r="D28" s="291">
        <f>D29</f>
        <v>235.89</v>
      </c>
      <c r="E28" s="281"/>
      <c r="F28" s="281"/>
      <c r="G28" s="281"/>
      <c r="H28" s="281"/>
      <c r="I28" s="281"/>
      <c r="J28" s="281"/>
      <c r="K28" s="281"/>
      <c r="L28" s="281"/>
      <c r="M28" s="281"/>
      <c r="N28" s="281"/>
      <c r="O28" s="281"/>
      <c r="P28" s="281"/>
      <c r="Q28" s="281"/>
      <c r="R28" s="281"/>
      <c r="S28" s="281"/>
      <c r="T28" s="281"/>
      <c r="U28" s="281"/>
      <c r="V28" s="281"/>
    </row>
    <row r="29" spans="1:22" ht="18" customHeight="1">
      <c r="A29" s="173"/>
      <c r="B29" s="173"/>
      <c r="C29" s="173" t="s">
        <v>62</v>
      </c>
      <c r="D29" s="291">
        <f>D30+D31</f>
        <v>235.89</v>
      </c>
      <c r="E29" s="281"/>
      <c r="F29" s="281"/>
      <c r="G29" s="281"/>
      <c r="H29" s="281"/>
      <c r="I29" s="281"/>
      <c r="J29" s="281"/>
      <c r="K29" s="281"/>
      <c r="L29" s="281"/>
      <c r="M29" s="281"/>
      <c r="N29" s="281"/>
      <c r="O29" s="281"/>
      <c r="P29" s="281"/>
      <c r="Q29" s="281"/>
      <c r="R29" s="281"/>
      <c r="S29" s="281"/>
      <c r="T29" s="281"/>
      <c r="U29" s="281"/>
      <c r="V29" s="281"/>
    </row>
    <row r="30" spans="1:22" ht="18" customHeight="1">
      <c r="A30" s="173"/>
      <c r="B30" s="173"/>
      <c r="C30" s="173" t="s">
        <v>63</v>
      </c>
      <c r="D30" s="291">
        <v>60</v>
      </c>
      <c r="E30" s="281"/>
      <c r="F30" s="281"/>
      <c r="G30" s="281"/>
      <c r="H30" s="281"/>
      <c r="I30" s="281"/>
      <c r="J30" s="281"/>
      <c r="K30" s="281"/>
      <c r="L30" s="281"/>
      <c r="M30" s="281"/>
      <c r="N30" s="281"/>
      <c r="O30" s="281"/>
      <c r="P30" s="281"/>
      <c r="Q30" s="281"/>
      <c r="R30" s="281"/>
      <c r="S30" s="281"/>
      <c r="T30" s="281"/>
      <c r="U30" s="281"/>
      <c r="V30" s="296"/>
    </row>
    <row r="31" spans="1:22" ht="18" customHeight="1">
      <c r="A31" s="292"/>
      <c r="B31" s="173"/>
      <c r="C31" s="173" t="s">
        <v>64</v>
      </c>
      <c r="D31" s="291">
        <v>175.89</v>
      </c>
      <c r="E31" s="281"/>
      <c r="F31" s="281"/>
      <c r="G31" s="281"/>
      <c r="H31" s="281"/>
      <c r="I31" s="281"/>
      <c r="J31" s="281"/>
      <c r="K31" s="281"/>
      <c r="L31" s="281"/>
      <c r="M31" s="281"/>
      <c r="N31" s="281"/>
      <c r="O31" s="281"/>
      <c r="P31" s="281"/>
      <c r="Q31" s="281"/>
      <c r="R31" s="281"/>
      <c r="S31" s="281"/>
      <c r="T31" s="281"/>
      <c r="U31" s="281"/>
      <c r="V31" s="296"/>
    </row>
    <row r="32" spans="1:22" s="273" customFormat="1" ht="18" customHeight="1">
      <c r="A32" s="293" t="s">
        <v>65</v>
      </c>
      <c r="B32" s="230">
        <f>SUM(B6:B29)</f>
        <v>2487.46</v>
      </c>
      <c r="C32" s="293" t="s">
        <v>66</v>
      </c>
      <c r="D32" s="294">
        <f>D6+D11+D15+D22+D25+D28</f>
        <v>2487.46</v>
      </c>
      <c r="E32" s="295"/>
      <c r="F32" s="295"/>
      <c r="G32" s="295"/>
      <c r="H32" s="295"/>
      <c r="I32" s="295"/>
      <c r="J32" s="295"/>
      <c r="K32" s="295"/>
      <c r="L32" s="295"/>
      <c r="M32" s="295"/>
      <c r="N32" s="295"/>
      <c r="O32" s="295"/>
      <c r="P32" s="295"/>
      <c r="Q32" s="295"/>
      <c r="R32" s="295"/>
      <c r="S32" s="295"/>
      <c r="T32" s="295"/>
      <c r="U32" s="295"/>
      <c r="V32" s="295"/>
    </row>
  </sheetData>
  <sheetProtection/>
  <mergeCells count="1">
    <mergeCell ref="A1:D1"/>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IV19"/>
  <sheetViews>
    <sheetView showGridLines="0" showZeros="0" workbookViewId="0" topLeftCell="A4">
      <selection activeCell="D14" sqref="D14"/>
    </sheetView>
  </sheetViews>
  <sheetFormatPr defaultColWidth="9.33203125" defaultRowHeight="11.25"/>
  <cols>
    <col min="1" max="1" width="34" style="54" customWidth="1"/>
    <col min="2" max="2" width="12.5" style="54" customWidth="1"/>
    <col min="3" max="3" width="13" style="54" customWidth="1"/>
    <col min="4" max="4" width="11" style="54" customWidth="1"/>
    <col min="5" max="5" width="8.33203125" style="54" customWidth="1"/>
    <col min="6" max="6" width="8.5" style="54" customWidth="1"/>
    <col min="7" max="7" width="9.33203125" style="54" customWidth="1"/>
    <col min="8" max="8" width="8.33203125" style="54" customWidth="1"/>
    <col min="9" max="9" width="9.83203125" style="54" customWidth="1"/>
    <col min="10" max="10" width="10.33203125" style="54" customWidth="1"/>
    <col min="11" max="11" width="8.83203125" style="0" customWidth="1"/>
    <col min="12" max="12" width="14.5" style="54" customWidth="1"/>
    <col min="13" max="13" width="13" style="54" customWidth="1"/>
    <col min="14" max="14" width="12.33203125" style="54" customWidth="1"/>
    <col min="15" max="15" width="9.33203125" style="54" customWidth="1"/>
    <col min="16" max="16" width="14.16015625" style="54" customWidth="1"/>
    <col min="17" max="254" width="9.16015625" style="54" customWidth="1"/>
  </cols>
  <sheetData>
    <row r="1" spans="1:17" ht="25.5" customHeight="1">
      <c r="A1" s="246" t="s">
        <v>67</v>
      </c>
      <c r="B1" s="246"/>
      <c r="C1" s="246"/>
      <c r="D1" s="246"/>
      <c r="E1" s="246"/>
      <c r="F1" s="246"/>
      <c r="G1" s="246"/>
      <c r="H1" s="246"/>
      <c r="I1" s="246"/>
      <c r="J1" s="246"/>
      <c r="K1" s="272"/>
      <c r="L1" s="246"/>
      <c r="M1" s="246"/>
      <c r="N1" s="246"/>
      <c r="O1" s="246"/>
      <c r="P1" s="246"/>
      <c r="Q1" s="262"/>
    </row>
    <row r="2" spans="15:18" ht="17.25" customHeight="1">
      <c r="O2" s="123" t="s">
        <v>68</v>
      </c>
      <c r="P2" s="123"/>
      <c r="Q2"/>
      <c r="R2"/>
    </row>
    <row r="3" spans="1:18" ht="17.25" customHeight="1">
      <c r="A3" s="41" t="s">
        <v>25</v>
      </c>
      <c r="O3" s="123" t="s">
        <v>26</v>
      </c>
      <c r="P3" s="124"/>
      <c r="Q3"/>
      <c r="R3"/>
    </row>
    <row r="4" spans="1:17" s="224" customFormat="1" ht="12">
      <c r="A4" s="46" t="s">
        <v>69</v>
      </c>
      <c r="B4" s="225" t="s">
        <v>70</v>
      </c>
      <c r="C4" s="226"/>
      <c r="D4" s="226"/>
      <c r="E4" s="226"/>
      <c r="F4" s="226"/>
      <c r="G4" s="226"/>
      <c r="H4" s="226"/>
      <c r="I4" s="226"/>
      <c r="J4" s="226"/>
      <c r="K4" s="231"/>
      <c r="L4" s="225" t="s">
        <v>71</v>
      </c>
      <c r="M4" s="226"/>
      <c r="N4" s="226"/>
      <c r="O4" s="226"/>
      <c r="P4" s="232"/>
      <c r="Q4" s="31"/>
    </row>
    <row r="5" spans="1:17" s="224" customFormat="1" ht="40.5" customHeight="1">
      <c r="A5" s="46"/>
      <c r="B5" s="101" t="s">
        <v>72</v>
      </c>
      <c r="C5" s="8" t="s">
        <v>31</v>
      </c>
      <c r="D5" s="8"/>
      <c r="E5" s="8" t="s">
        <v>35</v>
      </c>
      <c r="F5" s="8" t="s">
        <v>37</v>
      </c>
      <c r="G5" s="8" t="s">
        <v>39</v>
      </c>
      <c r="H5" s="8" t="s">
        <v>41</v>
      </c>
      <c r="I5" s="8" t="s">
        <v>43</v>
      </c>
      <c r="J5" s="8"/>
      <c r="K5" s="8" t="s">
        <v>46</v>
      </c>
      <c r="L5" s="102" t="s">
        <v>72</v>
      </c>
      <c r="M5" s="233" t="s">
        <v>73</v>
      </c>
      <c r="N5" s="234"/>
      <c r="O5" s="235"/>
      <c r="P5" s="102" t="s">
        <v>74</v>
      </c>
      <c r="Q5" s="31"/>
    </row>
    <row r="6" spans="1:17" s="224" customFormat="1" ht="62.25" customHeight="1">
      <c r="A6" s="46"/>
      <c r="B6" s="105"/>
      <c r="C6" s="10" t="s">
        <v>75</v>
      </c>
      <c r="D6" s="8" t="s">
        <v>76</v>
      </c>
      <c r="E6" s="8"/>
      <c r="F6" s="8"/>
      <c r="G6" s="8"/>
      <c r="H6" s="8"/>
      <c r="I6" s="10" t="s">
        <v>75</v>
      </c>
      <c r="J6" s="10" t="s">
        <v>76</v>
      </c>
      <c r="K6" s="8"/>
      <c r="L6" s="106"/>
      <c r="M6" s="106" t="s">
        <v>77</v>
      </c>
      <c r="N6" s="106" t="s">
        <v>78</v>
      </c>
      <c r="O6" s="106" t="s">
        <v>79</v>
      </c>
      <c r="P6" s="106"/>
      <c r="Q6" s="31"/>
    </row>
    <row r="7" spans="1:17" s="187" customFormat="1" ht="36" customHeight="1">
      <c r="A7" s="46" t="s">
        <v>72</v>
      </c>
      <c r="B7" s="202">
        <f>SUM(B8:B17)</f>
        <v>2487.46</v>
      </c>
      <c r="C7" s="202">
        <f>SUM(C8:C17)</f>
        <v>2236.57</v>
      </c>
      <c r="D7" s="202">
        <f aca="true" t="shared" si="0" ref="D7:P7">SUM(D8:D17)</f>
        <v>0</v>
      </c>
      <c r="E7" s="202">
        <f t="shared" si="0"/>
        <v>0</v>
      </c>
      <c r="F7" s="202">
        <f t="shared" si="0"/>
        <v>0</v>
      </c>
      <c r="G7" s="202">
        <f t="shared" si="0"/>
        <v>0</v>
      </c>
      <c r="H7" s="202">
        <f t="shared" si="0"/>
        <v>0</v>
      </c>
      <c r="I7" s="202">
        <f t="shared" si="0"/>
        <v>235.89</v>
      </c>
      <c r="J7" s="202">
        <f t="shared" si="0"/>
        <v>0</v>
      </c>
      <c r="K7" s="202">
        <f t="shared" si="0"/>
        <v>15</v>
      </c>
      <c r="L7" s="202">
        <f>SUM(M7:P7)</f>
        <v>2487.46</v>
      </c>
      <c r="M7" s="202">
        <f t="shared" si="0"/>
        <v>1516.21</v>
      </c>
      <c r="N7" s="202">
        <f t="shared" si="0"/>
        <v>232.4</v>
      </c>
      <c r="O7" s="202">
        <f t="shared" si="0"/>
        <v>69.97</v>
      </c>
      <c r="P7" s="202">
        <f t="shared" si="0"/>
        <v>668.88</v>
      </c>
      <c r="Q7"/>
    </row>
    <row r="8" spans="1:16" ht="31.5" customHeight="1">
      <c r="A8" s="132" t="s">
        <v>80</v>
      </c>
      <c r="B8" s="202">
        <f>SUM(C8:K8)</f>
        <v>798.92</v>
      </c>
      <c r="C8" s="202">
        <v>798.92</v>
      </c>
      <c r="D8" s="202">
        <v>0</v>
      </c>
      <c r="E8" s="202">
        <v>0</v>
      </c>
      <c r="F8" s="202">
        <v>0</v>
      </c>
      <c r="G8" s="202"/>
      <c r="H8" s="202"/>
      <c r="I8" s="202"/>
      <c r="J8" s="202"/>
      <c r="K8" s="202">
        <v>0</v>
      </c>
      <c r="L8" s="202">
        <f aca="true" t="shared" si="1" ref="L8:L17">SUM(M8:P8)</f>
        <v>798.92</v>
      </c>
      <c r="M8" s="179">
        <v>159.75</v>
      </c>
      <c r="N8" s="179">
        <v>30.38</v>
      </c>
      <c r="O8" s="179">
        <v>20.91</v>
      </c>
      <c r="P8" s="202">
        <v>587.88</v>
      </c>
    </row>
    <row r="9" spans="1:16" ht="31.5" customHeight="1">
      <c r="A9" s="132" t="s">
        <v>81</v>
      </c>
      <c r="B9" s="202">
        <f aca="true" t="shared" si="2" ref="B9:B17">SUM(C9:K9)</f>
        <v>64.75</v>
      </c>
      <c r="C9" s="202">
        <v>64.75</v>
      </c>
      <c r="D9" s="202"/>
      <c r="E9" s="202"/>
      <c r="F9" s="202"/>
      <c r="G9" s="202"/>
      <c r="H9" s="202"/>
      <c r="I9" s="202"/>
      <c r="J9" s="202"/>
      <c r="K9" s="202"/>
      <c r="L9" s="202">
        <f t="shared" si="1"/>
        <v>64.75</v>
      </c>
      <c r="M9" s="179">
        <v>53.580000000000005</v>
      </c>
      <c r="N9" s="179">
        <v>10.65</v>
      </c>
      <c r="O9" s="179">
        <v>0.52</v>
      </c>
      <c r="P9" s="202"/>
    </row>
    <row r="10" spans="1:16" ht="31.5" customHeight="1">
      <c r="A10" s="132" t="s">
        <v>82</v>
      </c>
      <c r="B10" s="202">
        <f t="shared" si="2"/>
        <v>58.19</v>
      </c>
      <c r="C10" s="202">
        <v>53.19</v>
      </c>
      <c r="D10" s="202"/>
      <c r="E10" s="202"/>
      <c r="F10" s="202"/>
      <c r="G10" s="202"/>
      <c r="H10" s="202"/>
      <c r="I10" s="202">
        <v>5</v>
      </c>
      <c r="J10" s="202"/>
      <c r="K10" s="202"/>
      <c r="L10" s="202">
        <f t="shared" si="1"/>
        <v>58.190000000000005</v>
      </c>
      <c r="M10" s="202">
        <v>43.3</v>
      </c>
      <c r="N10" s="202">
        <v>8.030000000000001</v>
      </c>
      <c r="O10" s="202">
        <v>1.86</v>
      </c>
      <c r="P10" s="202">
        <v>5</v>
      </c>
    </row>
    <row r="11" spans="1:16" ht="31.5" customHeight="1">
      <c r="A11" s="132" t="s">
        <v>83</v>
      </c>
      <c r="B11" s="202">
        <f t="shared" si="2"/>
        <v>1065.46</v>
      </c>
      <c r="C11" s="202">
        <v>1050.46</v>
      </c>
      <c r="D11" s="202"/>
      <c r="E11" s="202"/>
      <c r="F11" s="202"/>
      <c r="G11" s="202"/>
      <c r="H11" s="202"/>
      <c r="I11" s="202"/>
      <c r="J11" s="202"/>
      <c r="K11" s="202">
        <v>15</v>
      </c>
      <c r="L11" s="202">
        <f t="shared" si="1"/>
        <v>1065.4599999999998</v>
      </c>
      <c r="M11" s="202">
        <v>915.54</v>
      </c>
      <c r="N11" s="202">
        <v>104.05</v>
      </c>
      <c r="O11" s="202">
        <v>45.87</v>
      </c>
      <c r="P11" s="202"/>
    </row>
    <row r="12" spans="1:16" ht="31.5" customHeight="1">
      <c r="A12" s="132" t="s">
        <v>84</v>
      </c>
      <c r="B12" s="202">
        <f t="shared" si="2"/>
        <v>30</v>
      </c>
      <c r="C12" s="202">
        <v>10</v>
      </c>
      <c r="D12" s="202"/>
      <c r="E12" s="202"/>
      <c r="F12" s="202"/>
      <c r="G12" s="202"/>
      <c r="H12" s="202"/>
      <c r="I12" s="202">
        <v>20</v>
      </c>
      <c r="J12" s="202"/>
      <c r="K12" s="202"/>
      <c r="L12" s="202">
        <f t="shared" si="1"/>
        <v>30</v>
      </c>
      <c r="M12" s="202"/>
      <c r="N12" s="202">
        <v>10</v>
      </c>
      <c r="O12" s="202"/>
      <c r="P12" s="202">
        <v>20</v>
      </c>
    </row>
    <row r="13" spans="1:16" ht="31.5" customHeight="1">
      <c r="A13" s="132" t="s">
        <v>85</v>
      </c>
      <c r="B13" s="202">
        <f t="shared" si="2"/>
        <v>60.74</v>
      </c>
      <c r="C13" s="202">
        <v>40.74</v>
      </c>
      <c r="D13" s="202"/>
      <c r="E13" s="202"/>
      <c r="F13" s="202"/>
      <c r="G13" s="202"/>
      <c r="H13" s="202"/>
      <c r="I13" s="202">
        <v>20</v>
      </c>
      <c r="J13" s="202"/>
      <c r="K13" s="202"/>
      <c r="L13" s="202">
        <f t="shared" si="1"/>
        <v>60.74</v>
      </c>
      <c r="M13" s="202">
        <v>15.74</v>
      </c>
      <c r="N13" s="202">
        <v>25</v>
      </c>
      <c r="O13" s="202"/>
      <c r="P13" s="202">
        <v>20</v>
      </c>
    </row>
    <row r="14" spans="1:16" ht="31.5" customHeight="1">
      <c r="A14" s="132" t="s">
        <v>86</v>
      </c>
      <c r="B14" s="202">
        <f t="shared" si="2"/>
        <v>121.21</v>
      </c>
      <c r="C14" s="202">
        <v>121.21</v>
      </c>
      <c r="D14" s="202"/>
      <c r="E14" s="202"/>
      <c r="F14" s="202"/>
      <c r="G14" s="202"/>
      <c r="H14" s="202"/>
      <c r="I14" s="202"/>
      <c r="J14" s="202"/>
      <c r="K14" s="202"/>
      <c r="L14" s="202">
        <f t="shared" si="1"/>
        <v>121.21000000000001</v>
      </c>
      <c r="M14" s="202">
        <v>109.37</v>
      </c>
      <c r="N14" s="202">
        <v>11.08</v>
      </c>
      <c r="O14" s="202">
        <v>0.76</v>
      </c>
      <c r="P14" s="202"/>
    </row>
    <row r="15" spans="1:16" ht="31.5" customHeight="1">
      <c r="A15" s="132" t="s">
        <v>87</v>
      </c>
      <c r="B15" s="202">
        <f t="shared" si="2"/>
        <v>59.82</v>
      </c>
      <c r="C15" s="202">
        <v>49.82</v>
      </c>
      <c r="D15" s="202"/>
      <c r="E15" s="202"/>
      <c r="F15" s="202"/>
      <c r="G15" s="202"/>
      <c r="H15" s="202"/>
      <c r="I15" s="202">
        <v>10</v>
      </c>
      <c r="J15" s="202"/>
      <c r="K15" s="202"/>
      <c r="L15" s="202">
        <f t="shared" si="1"/>
        <v>59.81999999999999</v>
      </c>
      <c r="M15" s="202">
        <v>44.62</v>
      </c>
      <c r="N15" s="202">
        <v>5.19</v>
      </c>
      <c r="O15" s="202">
        <v>0.01</v>
      </c>
      <c r="P15" s="202">
        <v>10</v>
      </c>
    </row>
    <row r="16" spans="1:16" ht="31.5" customHeight="1">
      <c r="A16" s="132" t="s">
        <v>88</v>
      </c>
      <c r="B16" s="202">
        <f t="shared" si="2"/>
        <v>52.48</v>
      </c>
      <c r="C16" s="202">
        <v>47.48</v>
      </c>
      <c r="D16" s="202"/>
      <c r="E16" s="202"/>
      <c r="F16" s="202"/>
      <c r="G16" s="202"/>
      <c r="H16" s="202"/>
      <c r="I16" s="202">
        <v>5</v>
      </c>
      <c r="J16" s="202"/>
      <c r="K16" s="202"/>
      <c r="L16" s="202">
        <f t="shared" si="1"/>
        <v>52.480000000000004</v>
      </c>
      <c r="M16" s="202">
        <v>42.76</v>
      </c>
      <c r="N16" s="202">
        <v>4.7</v>
      </c>
      <c r="O16" s="202">
        <v>0.02</v>
      </c>
      <c r="P16" s="202">
        <v>5</v>
      </c>
    </row>
    <row r="17" spans="1:256" s="54" customFormat="1" ht="31.5" customHeight="1">
      <c r="A17" s="132" t="s">
        <v>89</v>
      </c>
      <c r="B17" s="202">
        <f t="shared" si="2"/>
        <v>175.89</v>
      </c>
      <c r="C17" s="202"/>
      <c r="D17" s="202"/>
      <c r="E17" s="202"/>
      <c r="F17" s="202"/>
      <c r="G17" s="202"/>
      <c r="H17" s="202"/>
      <c r="I17" s="202">
        <v>175.89</v>
      </c>
      <c r="J17" s="202"/>
      <c r="K17" s="202"/>
      <c r="L17" s="202">
        <f t="shared" si="1"/>
        <v>175.89000000000001</v>
      </c>
      <c r="M17" s="202">
        <v>131.55</v>
      </c>
      <c r="N17" s="202">
        <v>23.32</v>
      </c>
      <c r="O17" s="202">
        <v>0.02</v>
      </c>
      <c r="P17" s="202">
        <v>21</v>
      </c>
      <c r="IU17"/>
      <c r="IV17"/>
    </row>
    <row r="18" spans="6:11" ht="10.5" customHeight="1">
      <c r="F18" s="69"/>
      <c r="G18" s="69"/>
      <c r="H18" s="69"/>
      <c r="I18" s="69"/>
      <c r="J18" s="69"/>
      <c r="K18" s="155"/>
    </row>
    <row r="19" ht="10.5" customHeight="1">
      <c r="C19" s="69"/>
    </row>
  </sheetData>
  <sheetProtection/>
  <mergeCells count="14">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O17"/>
  <sheetViews>
    <sheetView showGridLines="0" showZeros="0" workbookViewId="0" topLeftCell="A1">
      <selection activeCell="E12" sqref="E12"/>
    </sheetView>
  </sheetViews>
  <sheetFormatPr defaultColWidth="9.16015625" defaultRowHeight="11.25"/>
  <cols>
    <col min="1" max="1" width="33.83203125" style="54" customWidth="1"/>
    <col min="2" max="2" width="4.83203125" style="54" customWidth="1"/>
    <col min="3" max="3" width="5" style="54" customWidth="1"/>
    <col min="4" max="4" width="5.83203125" style="54" customWidth="1"/>
    <col min="5" max="5" width="40.66015625" style="54" customWidth="1"/>
    <col min="6" max="6" width="15.33203125" style="54" customWidth="1"/>
    <col min="7" max="7" width="15.66015625" style="54" customWidth="1"/>
    <col min="8" max="11" width="9.33203125" style="54" customWidth="1"/>
    <col min="12" max="12" width="9.33203125" style="0" customWidth="1"/>
    <col min="13" max="13" width="10.5" style="54" customWidth="1"/>
    <col min="14" max="15" width="9.33203125" style="54" customWidth="1"/>
    <col min="16" max="248" width="9.16015625" style="54" customWidth="1"/>
  </cols>
  <sheetData>
    <row r="1" spans="1:15" ht="28.5" customHeight="1">
      <c r="A1" s="98" t="s">
        <v>90</v>
      </c>
      <c r="B1" s="98"/>
      <c r="C1" s="98"/>
      <c r="D1" s="98"/>
      <c r="E1" s="98"/>
      <c r="F1" s="98"/>
      <c r="G1" s="98"/>
      <c r="H1" s="98"/>
      <c r="I1" s="98"/>
      <c r="J1" s="98"/>
      <c r="K1" s="98"/>
      <c r="L1" s="98"/>
      <c r="M1" s="98"/>
      <c r="N1" s="98"/>
      <c r="O1" s="98"/>
    </row>
    <row r="2" spans="13:15" ht="10.5" customHeight="1">
      <c r="M2"/>
      <c r="N2" s="267"/>
      <c r="O2" s="268" t="s">
        <v>91</v>
      </c>
    </row>
    <row r="3" spans="1:15" ht="17.25" customHeight="1">
      <c r="A3" s="41" t="s">
        <v>25</v>
      </c>
      <c r="B3" s="115"/>
      <c r="C3" s="115"/>
      <c r="D3" s="115"/>
      <c r="E3" s="115"/>
      <c r="M3"/>
      <c r="N3" s="269" t="s">
        <v>26</v>
      </c>
      <c r="O3" s="269"/>
    </row>
    <row r="4" spans="1:15" s="224" customFormat="1" ht="12">
      <c r="A4" s="101" t="s">
        <v>69</v>
      </c>
      <c r="B4" s="63" t="s">
        <v>92</v>
      </c>
      <c r="C4" s="63"/>
      <c r="D4" s="63"/>
      <c r="E4" s="158" t="s">
        <v>93</v>
      </c>
      <c r="F4" s="58" t="s">
        <v>70</v>
      </c>
      <c r="G4" s="58"/>
      <c r="H4" s="58"/>
      <c r="I4" s="58"/>
      <c r="J4" s="58"/>
      <c r="K4" s="58"/>
      <c r="L4" s="58"/>
      <c r="M4" s="58"/>
      <c r="N4" s="58"/>
      <c r="O4" s="58"/>
    </row>
    <row r="5" spans="1:15" s="224" customFormat="1" ht="63" customHeight="1">
      <c r="A5" s="103"/>
      <c r="B5" s="158" t="s">
        <v>94</v>
      </c>
      <c r="C5" s="158" t="s">
        <v>95</v>
      </c>
      <c r="D5" s="158" t="s">
        <v>96</v>
      </c>
      <c r="E5" s="160"/>
      <c r="F5" s="101" t="s">
        <v>72</v>
      </c>
      <c r="G5" s="8" t="s">
        <v>31</v>
      </c>
      <c r="H5" s="8"/>
      <c r="I5" s="8" t="s">
        <v>35</v>
      </c>
      <c r="J5" s="8" t="s">
        <v>37</v>
      </c>
      <c r="K5" s="8" t="s">
        <v>39</v>
      </c>
      <c r="L5" s="8" t="s">
        <v>41</v>
      </c>
      <c r="M5" s="8" t="s">
        <v>43</v>
      </c>
      <c r="N5" s="8"/>
      <c r="O5" s="8" t="s">
        <v>46</v>
      </c>
    </row>
    <row r="6" spans="1:15" s="224" customFormat="1" ht="51.75" customHeight="1">
      <c r="A6" s="105"/>
      <c r="B6" s="160"/>
      <c r="C6" s="160"/>
      <c r="D6" s="160"/>
      <c r="E6" s="162"/>
      <c r="F6" s="105"/>
      <c r="G6" s="10" t="s">
        <v>75</v>
      </c>
      <c r="H6" s="8" t="s">
        <v>76</v>
      </c>
      <c r="I6" s="8"/>
      <c r="J6" s="8"/>
      <c r="K6" s="8"/>
      <c r="L6" s="8"/>
      <c r="M6" s="10" t="s">
        <v>75</v>
      </c>
      <c r="N6" s="10" t="s">
        <v>76</v>
      </c>
      <c r="O6" s="8"/>
    </row>
    <row r="7" spans="1:15" ht="21" customHeight="1">
      <c r="A7" s="82"/>
      <c r="B7" s="120"/>
      <c r="C7" s="120"/>
      <c r="D7" s="120"/>
      <c r="E7" s="212" t="s">
        <v>72</v>
      </c>
      <c r="F7" s="230">
        <f>SUM(G7:O7)</f>
        <v>2487.46</v>
      </c>
      <c r="G7" s="230">
        <f>SUM(G8:G17)</f>
        <v>2236.57</v>
      </c>
      <c r="H7" s="230">
        <f aca="true" t="shared" si="0" ref="H7:O7">SUM(H8:H17)</f>
        <v>0</v>
      </c>
      <c r="I7" s="230">
        <f t="shared" si="0"/>
        <v>0</v>
      </c>
      <c r="J7" s="230">
        <f t="shared" si="0"/>
        <v>0</v>
      </c>
      <c r="K7" s="230">
        <f t="shared" si="0"/>
        <v>0</v>
      </c>
      <c r="L7" s="230">
        <f t="shared" si="0"/>
        <v>0</v>
      </c>
      <c r="M7" s="230">
        <f t="shared" si="0"/>
        <v>235.89</v>
      </c>
      <c r="N7" s="230"/>
      <c r="O7" s="230">
        <f t="shared" si="0"/>
        <v>15</v>
      </c>
    </row>
    <row r="8" spans="1:15" ht="21" customHeight="1">
      <c r="A8" s="51" t="s">
        <v>80</v>
      </c>
      <c r="B8" s="120"/>
      <c r="C8" s="120"/>
      <c r="D8" s="120"/>
      <c r="E8" s="212"/>
      <c r="F8" s="230">
        <f aca="true" t="shared" si="1" ref="F8:F16">SUM(G8:O8)</f>
        <v>798.92</v>
      </c>
      <c r="G8" s="230">
        <v>798.92</v>
      </c>
      <c r="H8" s="230"/>
      <c r="I8" s="230"/>
      <c r="J8" s="230"/>
      <c r="K8" s="230"/>
      <c r="L8" s="230"/>
      <c r="M8" s="230">
        <v>0</v>
      </c>
      <c r="N8" s="230"/>
      <c r="O8" s="230"/>
    </row>
    <row r="9" spans="1:15" ht="21" customHeight="1">
      <c r="A9" s="51" t="s">
        <v>81</v>
      </c>
      <c r="B9" s="120"/>
      <c r="C9" s="120"/>
      <c r="D9" s="120"/>
      <c r="E9" s="212"/>
      <c r="F9" s="230">
        <f t="shared" si="1"/>
        <v>64.75</v>
      </c>
      <c r="G9" s="230">
        <v>64.75</v>
      </c>
      <c r="H9" s="230"/>
      <c r="I9" s="230"/>
      <c r="J9" s="230"/>
      <c r="K9" s="230"/>
      <c r="L9" s="230"/>
      <c r="M9" s="230">
        <v>0</v>
      </c>
      <c r="N9" s="230"/>
      <c r="O9" s="230"/>
    </row>
    <row r="10" spans="1:15" ht="21" customHeight="1">
      <c r="A10" s="51" t="s">
        <v>82</v>
      </c>
      <c r="B10" s="120"/>
      <c r="C10" s="120"/>
      <c r="D10" s="120"/>
      <c r="E10" s="212"/>
      <c r="F10" s="230">
        <f t="shared" si="1"/>
        <v>58.19</v>
      </c>
      <c r="G10" s="230">
        <v>53.19</v>
      </c>
      <c r="H10" s="230"/>
      <c r="I10" s="230"/>
      <c r="J10" s="230"/>
      <c r="K10" s="230"/>
      <c r="L10" s="230"/>
      <c r="M10" s="230">
        <v>5</v>
      </c>
      <c r="N10" s="230"/>
      <c r="O10" s="230"/>
    </row>
    <row r="11" spans="1:15" ht="21" customHeight="1">
      <c r="A11" s="51" t="s">
        <v>83</v>
      </c>
      <c r="B11" s="120"/>
      <c r="C11" s="120"/>
      <c r="D11" s="120"/>
      <c r="E11" s="212"/>
      <c r="F11" s="230">
        <f t="shared" si="1"/>
        <v>1065.46</v>
      </c>
      <c r="G11" s="230">
        <v>1050.46</v>
      </c>
      <c r="H11" s="230"/>
      <c r="I11" s="230"/>
      <c r="J11" s="230"/>
      <c r="K11" s="230"/>
      <c r="L11" s="230"/>
      <c r="M11" s="230">
        <v>0</v>
      </c>
      <c r="N11" s="230"/>
      <c r="O11" s="230">
        <v>15</v>
      </c>
    </row>
    <row r="12" spans="1:15" ht="21" customHeight="1">
      <c r="A12" s="51" t="s">
        <v>84</v>
      </c>
      <c r="B12" s="120"/>
      <c r="C12" s="120"/>
      <c r="D12" s="120"/>
      <c r="E12" s="212"/>
      <c r="F12" s="230">
        <f t="shared" si="1"/>
        <v>30</v>
      </c>
      <c r="G12" s="230">
        <v>10</v>
      </c>
      <c r="H12" s="230"/>
      <c r="I12" s="230"/>
      <c r="J12" s="230"/>
      <c r="K12" s="230"/>
      <c r="L12" s="230"/>
      <c r="M12" s="230">
        <v>20</v>
      </c>
      <c r="N12" s="230">
        <v>0</v>
      </c>
      <c r="O12" s="230"/>
    </row>
    <row r="13" spans="1:15" ht="21" customHeight="1">
      <c r="A13" s="51" t="s">
        <v>85</v>
      </c>
      <c r="B13" s="120"/>
      <c r="C13" s="120"/>
      <c r="D13" s="120"/>
      <c r="E13" s="212"/>
      <c r="F13" s="230">
        <f t="shared" si="1"/>
        <v>60.74</v>
      </c>
      <c r="G13" s="230">
        <v>40.74</v>
      </c>
      <c r="H13" s="230"/>
      <c r="I13" s="230"/>
      <c r="J13" s="230"/>
      <c r="K13" s="230"/>
      <c r="L13" s="230"/>
      <c r="M13" s="230">
        <v>20</v>
      </c>
      <c r="N13" s="230">
        <v>0</v>
      </c>
      <c r="O13" s="230"/>
    </row>
    <row r="14" spans="1:15" ht="21" customHeight="1">
      <c r="A14" s="51" t="s">
        <v>86</v>
      </c>
      <c r="B14" s="120"/>
      <c r="C14" s="120"/>
      <c r="D14" s="120"/>
      <c r="E14" s="212"/>
      <c r="F14" s="230">
        <f t="shared" si="1"/>
        <v>121.21</v>
      </c>
      <c r="G14" s="230">
        <v>121.21</v>
      </c>
      <c r="H14" s="230"/>
      <c r="I14" s="230"/>
      <c r="J14" s="230"/>
      <c r="K14" s="230"/>
      <c r="L14" s="230"/>
      <c r="M14" s="230">
        <v>0</v>
      </c>
      <c r="N14" s="230">
        <v>0</v>
      </c>
      <c r="O14" s="230"/>
    </row>
    <row r="15" spans="1:15" ht="21" customHeight="1">
      <c r="A15" s="51" t="s">
        <v>87</v>
      </c>
      <c r="B15" s="120"/>
      <c r="C15" s="120"/>
      <c r="D15" s="120"/>
      <c r="E15" s="212"/>
      <c r="F15" s="230">
        <f t="shared" si="1"/>
        <v>59.82</v>
      </c>
      <c r="G15" s="230">
        <v>49.82</v>
      </c>
      <c r="H15" s="230"/>
      <c r="I15" s="230"/>
      <c r="J15" s="230"/>
      <c r="K15" s="230"/>
      <c r="L15" s="230"/>
      <c r="M15" s="230">
        <v>10</v>
      </c>
      <c r="N15" s="230">
        <v>0</v>
      </c>
      <c r="O15" s="230"/>
    </row>
    <row r="16" spans="1:15" ht="21" customHeight="1">
      <c r="A16" s="51" t="s">
        <v>88</v>
      </c>
      <c r="B16" s="117"/>
      <c r="C16" s="117"/>
      <c r="D16" s="117"/>
      <c r="E16" s="118"/>
      <c r="F16" s="265">
        <v>52.48</v>
      </c>
      <c r="G16" s="266">
        <v>47.48</v>
      </c>
      <c r="H16" s="230">
        <v>0</v>
      </c>
      <c r="I16" s="230">
        <v>0</v>
      </c>
      <c r="J16" s="230">
        <v>0</v>
      </c>
      <c r="K16" s="230"/>
      <c r="L16" s="270">
        <v>0</v>
      </c>
      <c r="M16" s="271">
        <v>5</v>
      </c>
      <c r="N16" s="126"/>
      <c r="O16" s="126"/>
    </row>
    <row r="17" spans="1:15" ht="21" customHeight="1">
      <c r="A17" s="51" t="s">
        <v>89</v>
      </c>
      <c r="B17" s="120"/>
      <c r="C17" s="120"/>
      <c r="D17" s="120"/>
      <c r="E17" s="212"/>
      <c r="F17" s="230">
        <v>175.89</v>
      </c>
      <c r="G17" s="230"/>
      <c r="H17" s="230"/>
      <c r="I17" s="230"/>
      <c r="J17" s="230"/>
      <c r="K17" s="230"/>
      <c r="L17" s="230"/>
      <c r="M17" s="230">
        <v>175.89</v>
      </c>
      <c r="N17" s="230"/>
      <c r="O17" s="230"/>
    </row>
  </sheetData>
  <sheetProtection/>
  <mergeCells count="17">
    <mergeCell ref="A1:O1"/>
    <mergeCell ref="N3:O3"/>
    <mergeCell ref="B4:D4"/>
    <mergeCell ref="F4:O4"/>
    <mergeCell ref="G5:H5"/>
    <mergeCell ref="M5:N5"/>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34"/>
  <sheetViews>
    <sheetView showGridLines="0" showZeros="0" workbookViewId="0" topLeftCell="A1">
      <pane ySplit="6" topLeftCell="A7" activePane="bottomLeft" state="frozen"/>
      <selection pane="bottomLeft" activeCell="G7" sqref="G7:I7"/>
    </sheetView>
  </sheetViews>
  <sheetFormatPr defaultColWidth="9.16015625" defaultRowHeight="11.25"/>
  <cols>
    <col min="1" max="1" width="19.16015625" style="54" customWidth="1"/>
    <col min="2" max="2" width="6.83203125" style="54" customWidth="1"/>
    <col min="3" max="3" width="7.5" style="54" customWidth="1"/>
    <col min="4" max="4" width="6.5" style="54" customWidth="1"/>
    <col min="5" max="5" width="53.16015625" style="54" customWidth="1"/>
    <col min="6" max="10" width="13.16015625" style="54" customWidth="1"/>
    <col min="11" max="248" width="9.16015625" style="54" customWidth="1"/>
    <col min="249" max="254" width="9.16015625" style="0" customWidth="1"/>
  </cols>
  <sheetData>
    <row r="1" spans="1:11" ht="27">
      <c r="A1" s="246" t="s">
        <v>97</v>
      </c>
      <c r="B1" s="246"/>
      <c r="C1" s="246"/>
      <c r="D1" s="246"/>
      <c r="E1" s="246"/>
      <c r="F1" s="246"/>
      <c r="G1" s="246"/>
      <c r="H1" s="246"/>
      <c r="I1" s="246"/>
      <c r="J1" s="246"/>
      <c r="K1" s="262"/>
    </row>
    <row r="2" spans="1:12" ht="12">
      <c r="A2" s="247"/>
      <c r="B2" s="247"/>
      <c r="C2" s="247"/>
      <c r="D2" s="247"/>
      <c r="E2" s="247"/>
      <c r="F2" s="247"/>
      <c r="G2" s="247"/>
      <c r="H2" s="247"/>
      <c r="I2" s="263" t="s">
        <v>98</v>
      </c>
      <c r="J2" s="263"/>
      <c r="K2"/>
      <c r="L2"/>
    </row>
    <row r="3" spans="1:12" ht="17.25" customHeight="1">
      <c r="A3" s="248" t="s">
        <v>25</v>
      </c>
      <c r="B3" s="249"/>
      <c r="C3" s="249"/>
      <c r="D3" s="249"/>
      <c r="E3" s="249"/>
      <c r="F3" s="247"/>
      <c r="G3" s="247"/>
      <c r="H3" s="247"/>
      <c r="I3" s="263" t="s">
        <v>26</v>
      </c>
      <c r="J3" s="264"/>
      <c r="K3"/>
      <c r="L3"/>
    </row>
    <row r="4" spans="1:11" s="224" customFormat="1" ht="12">
      <c r="A4" s="250" t="s">
        <v>69</v>
      </c>
      <c r="B4" s="251" t="s">
        <v>92</v>
      </c>
      <c r="C4" s="251"/>
      <c r="D4" s="251"/>
      <c r="E4" s="252" t="s">
        <v>93</v>
      </c>
      <c r="F4" s="225" t="s">
        <v>71</v>
      </c>
      <c r="G4" s="226"/>
      <c r="H4" s="226"/>
      <c r="I4" s="226"/>
      <c r="J4" s="232"/>
      <c r="K4" s="31"/>
    </row>
    <row r="5" spans="1:11" s="224" customFormat="1" ht="12">
      <c r="A5" s="250"/>
      <c r="B5" s="253" t="s">
        <v>94</v>
      </c>
      <c r="C5" s="253" t="s">
        <v>95</v>
      </c>
      <c r="D5" s="253" t="s">
        <v>96</v>
      </c>
      <c r="E5" s="252"/>
      <c r="F5" s="254" t="s">
        <v>72</v>
      </c>
      <c r="G5" s="233" t="s">
        <v>73</v>
      </c>
      <c r="H5" s="234"/>
      <c r="I5" s="235"/>
      <c r="J5" s="254" t="s">
        <v>74</v>
      </c>
      <c r="K5" s="31"/>
    </row>
    <row r="6" spans="1:11" s="224" customFormat="1" ht="24">
      <c r="A6" s="250"/>
      <c r="B6" s="255"/>
      <c r="C6" s="255"/>
      <c r="D6" s="255"/>
      <c r="E6" s="252"/>
      <c r="F6" s="256"/>
      <c r="G6" s="256" t="s">
        <v>77</v>
      </c>
      <c r="H6" s="256" t="s">
        <v>78</v>
      </c>
      <c r="I6" s="256" t="s">
        <v>79</v>
      </c>
      <c r="J6" s="256"/>
      <c r="K6" s="31"/>
    </row>
    <row r="7" spans="1:248" s="31" customFormat="1" ht="18.75" customHeight="1">
      <c r="A7" s="212" t="s">
        <v>99</v>
      </c>
      <c r="B7" s="117"/>
      <c r="C7" s="117"/>
      <c r="D7" s="117"/>
      <c r="E7" s="118" t="s">
        <v>72</v>
      </c>
      <c r="F7" s="257">
        <v>2487.46</v>
      </c>
      <c r="G7" s="257">
        <v>1516.21</v>
      </c>
      <c r="H7" s="257">
        <v>232.4</v>
      </c>
      <c r="I7" s="257">
        <v>69.97</v>
      </c>
      <c r="J7" s="257">
        <v>668.88</v>
      </c>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row>
    <row r="8" spans="1:10" ht="18.75" customHeight="1">
      <c r="A8" s="258"/>
      <c r="B8" s="259">
        <v>205</v>
      </c>
      <c r="C8" s="260"/>
      <c r="D8" s="260"/>
      <c r="E8" s="51" t="s">
        <v>100</v>
      </c>
      <c r="F8" s="257">
        <v>771.55</v>
      </c>
      <c r="G8" s="257">
        <v>665.29</v>
      </c>
      <c r="H8" s="257">
        <v>104.05</v>
      </c>
      <c r="I8" s="257">
        <v>2.21</v>
      </c>
      <c r="J8" s="257">
        <v>0</v>
      </c>
    </row>
    <row r="9" spans="1:10" ht="18.75" customHeight="1">
      <c r="A9" s="82"/>
      <c r="B9" s="259"/>
      <c r="C9" s="316" t="s">
        <v>101</v>
      </c>
      <c r="D9" s="259"/>
      <c r="E9" s="51" t="s">
        <v>56</v>
      </c>
      <c r="F9" s="257">
        <v>771.55</v>
      </c>
      <c r="G9" s="257">
        <v>665.29</v>
      </c>
      <c r="H9" s="257">
        <v>104.05</v>
      </c>
      <c r="I9" s="257">
        <v>2.21</v>
      </c>
      <c r="J9" s="257">
        <v>0</v>
      </c>
    </row>
    <row r="10" spans="1:10" ht="18.75" customHeight="1">
      <c r="A10" s="82"/>
      <c r="B10" s="259">
        <v>205</v>
      </c>
      <c r="C10" s="316" t="s">
        <v>101</v>
      </c>
      <c r="D10" s="316" t="s">
        <v>102</v>
      </c>
      <c r="E10" s="51" t="s">
        <v>57</v>
      </c>
      <c r="F10" s="257">
        <v>771.55</v>
      </c>
      <c r="G10" s="257">
        <v>665.29</v>
      </c>
      <c r="H10" s="257">
        <v>104.05</v>
      </c>
      <c r="I10" s="257">
        <v>2.21</v>
      </c>
      <c r="J10" s="257">
        <v>0</v>
      </c>
    </row>
    <row r="11" spans="1:10" ht="18.75" customHeight="1">
      <c r="A11" s="82"/>
      <c r="B11" s="259">
        <v>207</v>
      </c>
      <c r="C11" s="259"/>
      <c r="D11" s="259"/>
      <c r="E11" s="51" t="s">
        <v>103</v>
      </c>
      <c r="F11" s="257">
        <v>1038.51</v>
      </c>
      <c r="G11" s="257">
        <v>343.75</v>
      </c>
      <c r="H11" s="257">
        <v>105.03</v>
      </c>
      <c r="I11" s="257">
        <v>1.85</v>
      </c>
      <c r="J11" s="257">
        <v>587.88</v>
      </c>
    </row>
    <row r="12" spans="1:10" ht="18.75" customHeight="1">
      <c r="A12" s="82"/>
      <c r="B12" s="259"/>
      <c r="C12" s="316" t="s">
        <v>101</v>
      </c>
      <c r="D12" s="259"/>
      <c r="E12" s="51" t="s">
        <v>49</v>
      </c>
      <c r="F12" s="257">
        <v>1038.51</v>
      </c>
      <c r="G12" s="257">
        <v>343.75</v>
      </c>
      <c r="H12" s="257">
        <v>105.03</v>
      </c>
      <c r="I12" s="257">
        <v>1.85</v>
      </c>
      <c r="J12" s="257">
        <v>587.88</v>
      </c>
    </row>
    <row r="13" spans="1:10" ht="18.75" customHeight="1">
      <c r="A13" s="82"/>
      <c r="B13" s="259">
        <v>207</v>
      </c>
      <c r="C13" s="316" t="s">
        <v>101</v>
      </c>
      <c r="D13" s="316" t="s">
        <v>104</v>
      </c>
      <c r="E13" s="51" t="s">
        <v>50</v>
      </c>
      <c r="F13" s="257">
        <v>233.6</v>
      </c>
      <c r="G13" s="257">
        <v>182.76</v>
      </c>
      <c r="H13" s="257">
        <v>49.06</v>
      </c>
      <c r="I13" s="257">
        <v>1.78</v>
      </c>
      <c r="J13" s="257">
        <v>0</v>
      </c>
    </row>
    <row r="14" spans="1:10" ht="18.75" customHeight="1">
      <c r="A14" s="82"/>
      <c r="B14" s="259">
        <v>207</v>
      </c>
      <c r="C14" s="316" t="s">
        <v>101</v>
      </c>
      <c r="D14" s="316" t="s">
        <v>105</v>
      </c>
      <c r="E14" s="51" t="s">
        <v>51</v>
      </c>
      <c r="F14" s="257">
        <v>130.06</v>
      </c>
      <c r="G14" s="257">
        <v>113.74</v>
      </c>
      <c r="H14" s="257">
        <v>16.27</v>
      </c>
      <c r="I14" s="257">
        <v>0.05</v>
      </c>
      <c r="J14" s="257">
        <v>0</v>
      </c>
    </row>
    <row r="15" spans="1:10" ht="18.75" customHeight="1">
      <c r="A15" s="82"/>
      <c r="B15" s="259">
        <v>207</v>
      </c>
      <c r="C15" s="316" t="s">
        <v>101</v>
      </c>
      <c r="D15" s="316" t="s">
        <v>106</v>
      </c>
      <c r="E15" s="51" t="s">
        <v>52</v>
      </c>
      <c r="F15" s="257">
        <f aca="true" t="shared" si="0" ref="F8:F32">SUM(G15:J15)</f>
        <v>352.88</v>
      </c>
      <c r="G15" s="257">
        <v>0</v>
      </c>
      <c r="H15" s="257">
        <v>0</v>
      </c>
      <c r="I15" s="257">
        <v>0</v>
      </c>
      <c r="J15" s="257">
        <v>352.88</v>
      </c>
    </row>
    <row r="16" spans="1:10" ht="18.75" customHeight="1">
      <c r="A16" s="82"/>
      <c r="B16" s="259">
        <v>207</v>
      </c>
      <c r="C16" s="316" t="s">
        <v>101</v>
      </c>
      <c r="D16" s="316" t="s">
        <v>107</v>
      </c>
      <c r="E16" s="51" t="s">
        <v>53</v>
      </c>
      <c r="F16" s="257">
        <f t="shared" si="0"/>
        <v>60.74</v>
      </c>
      <c r="G16" s="257">
        <v>15.74</v>
      </c>
      <c r="H16" s="257">
        <v>35</v>
      </c>
      <c r="I16" s="257">
        <v>0</v>
      </c>
      <c r="J16" s="257">
        <v>10</v>
      </c>
    </row>
    <row r="17" spans="1:10" ht="18.75" customHeight="1">
      <c r="A17" s="82"/>
      <c r="B17" s="259">
        <v>207</v>
      </c>
      <c r="C17" s="316" t="s">
        <v>101</v>
      </c>
      <c r="D17" s="259">
        <v>99</v>
      </c>
      <c r="E17" s="51" t="s">
        <v>54</v>
      </c>
      <c r="F17" s="257">
        <f t="shared" si="0"/>
        <v>261.23</v>
      </c>
      <c r="G17" s="257">
        <v>31.51</v>
      </c>
      <c r="H17" s="257">
        <v>4.7</v>
      </c>
      <c r="I17" s="257">
        <v>0.02</v>
      </c>
      <c r="J17" s="257">
        <v>225</v>
      </c>
    </row>
    <row r="18" spans="1:10" ht="18.75" customHeight="1">
      <c r="A18" s="82"/>
      <c r="B18" s="259">
        <v>208</v>
      </c>
      <c r="C18" s="259"/>
      <c r="D18" s="259"/>
      <c r="E18" s="51" t="s">
        <v>108</v>
      </c>
      <c r="F18" s="257">
        <f t="shared" si="0"/>
        <v>246.62</v>
      </c>
      <c r="G18" s="257">
        <v>180.73</v>
      </c>
      <c r="H18" s="257"/>
      <c r="I18" s="257">
        <v>65.89</v>
      </c>
      <c r="J18" s="257">
        <v>0</v>
      </c>
    </row>
    <row r="19" spans="1:10" ht="18.75" customHeight="1">
      <c r="A19" s="82"/>
      <c r="B19" s="259"/>
      <c r="C19" s="316" t="s">
        <v>109</v>
      </c>
      <c r="D19" s="259"/>
      <c r="E19" s="51" t="s">
        <v>34</v>
      </c>
      <c r="F19" s="257">
        <v>253</v>
      </c>
      <c r="G19" s="257">
        <v>187.11</v>
      </c>
      <c r="H19" s="257"/>
      <c r="I19" s="257">
        <v>65.89</v>
      </c>
      <c r="J19" s="257">
        <v>0</v>
      </c>
    </row>
    <row r="20" spans="1:10" ht="18.75" customHeight="1">
      <c r="A20" s="82"/>
      <c r="B20" s="259">
        <v>208</v>
      </c>
      <c r="C20" s="316" t="s">
        <v>109</v>
      </c>
      <c r="D20" s="316" t="s">
        <v>104</v>
      </c>
      <c r="E20" s="261" t="s">
        <v>36</v>
      </c>
      <c r="F20" s="257">
        <f t="shared" si="0"/>
        <v>24.860000000000003</v>
      </c>
      <c r="G20" s="257">
        <v>0</v>
      </c>
      <c r="H20" s="257">
        <v>3.35</v>
      </c>
      <c r="I20" s="257">
        <v>21.51</v>
      </c>
      <c r="J20" s="257">
        <v>0</v>
      </c>
    </row>
    <row r="21" spans="1:10" ht="18.75" customHeight="1">
      <c r="A21" s="82"/>
      <c r="B21" s="259">
        <v>208</v>
      </c>
      <c r="C21" s="316" t="s">
        <v>109</v>
      </c>
      <c r="D21" s="316" t="s">
        <v>102</v>
      </c>
      <c r="E21" s="51" t="s">
        <v>38</v>
      </c>
      <c r="F21" s="257">
        <f t="shared" si="0"/>
        <v>47.410000000000004</v>
      </c>
      <c r="G21" s="257">
        <v>0</v>
      </c>
      <c r="H21" s="257">
        <v>3.03</v>
      </c>
      <c r="I21" s="257">
        <v>44.38</v>
      </c>
      <c r="J21" s="257">
        <v>0</v>
      </c>
    </row>
    <row r="22" spans="1:10" ht="18.75" customHeight="1">
      <c r="A22" s="82"/>
      <c r="B22" s="259">
        <v>208</v>
      </c>
      <c r="C22" s="316" t="s">
        <v>109</v>
      </c>
      <c r="D22" s="316" t="s">
        <v>109</v>
      </c>
      <c r="E22" s="51" t="s">
        <v>40</v>
      </c>
      <c r="F22" s="257">
        <f t="shared" si="0"/>
        <v>180.73</v>
      </c>
      <c r="G22" s="257">
        <v>180.73</v>
      </c>
      <c r="H22" s="257">
        <v>0</v>
      </c>
      <c r="I22" s="257">
        <v>0</v>
      </c>
      <c r="J22" s="257">
        <v>0</v>
      </c>
    </row>
    <row r="23" spans="1:10" ht="18.75" customHeight="1">
      <c r="A23" s="82"/>
      <c r="B23" s="259">
        <v>210</v>
      </c>
      <c r="C23" s="259"/>
      <c r="D23" s="259"/>
      <c r="E23" s="51" t="s">
        <v>110</v>
      </c>
      <c r="F23" s="257">
        <f t="shared" si="0"/>
        <v>79.69</v>
      </c>
      <c r="G23" s="257">
        <v>79.69</v>
      </c>
      <c r="H23" s="257">
        <v>0</v>
      </c>
      <c r="I23" s="257">
        <v>0</v>
      </c>
      <c r="J23" s="257">
        <v>0</v>
      </c>
    </row>
    <row r="24" spans="1:10" ht="18.75" customHeight="1">
      <c r="A24" s="82"/>
      <c r="B24" s="259"/>
      <c r="C24" s="259">
        <v>11</v>
      </c>
      <c r="D24" s="259"/>
      <c r="E24" s="51" t="s">
        <v>44</v>
      </c>
      <c r="F24" s="257">
        <f t="shared" si="0"/>
        <v>79.69</v>
      </c>
      <c r="G24" s="257">
        <v>79.69</v>
      </c>
      <c r="H24" s="257">
        <v>0</v>
      </c>
      <c r="I24" s="257">
        <v>0</v>
      </c>
      <c r="J24" s="257">
        <v>0</v>
      </c>
    </row>
    <row r="25" spans="1:10" ht="18.75" customHeight="1">
      <c r="A25" s="82"/>
      <c r="B25" s="259">
        <v>210</v>
      </c>
      <c r="C25" s="259">
        <v>11</v>
      </c>
      <c r="D25" s="316" t="s">
        <v>104</v>
      </c>
      <c r="E25" s="51" t="s">
        <v>45</v>
      </c>
      <c r="F25" s="257">
        <f t="shared" si="0"/>
        <v>15.87</v>
      </c>
      <c r="G25" s="257">
        <v>15.87</v>
      </c>
      <c r="H25" s="257">
        <v>0</v>
      </c>
      <c r="I25" s="257">
        <v>0</v>
      </c>
      <c r="J25" s="257">
        <v>0</v>
      </c>
    </row>
    <row r="26" spans="1:10" ht="18.75" customHeight="1">
      <c r="A26" s="82"/>
      <c r="B26" s="259">
        <v>210</v>
      </c>
      <c r="C26" s="259">
        <v>11</v>
      </c>
      <c r="D26" s="316" t="s">
        <v>102</v>
      </c>
      <c r="E26" s="51" t="s">
        <v>47</v>
      </c>
      <c r="F26" s="257">
        <f t="shared" si="0"/>
        <v>63.82</v>
      </c>
      <c r="G26" s="257">
        <v>63.82</v>
      </c>
      <c r="H26" s="257">
        <v>0</v>
      </c>
      <c r="I26" s="257">
        <v>0</v>
      </c>
      <c r="J26" s="257">
        <v>0</v>
      </c>
    </row>
    <row r="27" spans="1:10" ht="18.75" customHeight="1">
      <c r="A27" s="82"/>
      <c r="B27" s="259">
        <v>221</v>
      </c>
      <c r="C27" s="259"/>
      <c r="D27" s="259"/>
      <c r="E27" s="51" t="s">
        <v>111</v>
      </c>
      <c r="F27" s="257">
        <f t="shared" si="0"/>
        <v>108.82</v>
      </c>
      <c r="G27" s="257">
        <v>108.82</v>
      </c>
      <c r="H27" s="257">
        <v>0</v>
      </c>
      <c r="I27" s="257">
        <v>0</v>
      </c>
      <c r="J27" s="257">
        <v>0</v>
      </c>
    </row>
    <row r="28" spans="1:10" ht="18.75" customHeight="1">
      <c r="A28" s="82"/>
      <c r="B28" s="259"/>
      <c r="C28" s="316" t="s">
        <v>102</v>
      </c>
      <c r="D28" s="259"/>
      <c r="E28" s="51" t="s">
        <v>59</v>
      </c>
      <c r="F28" s="257">
        <f t="shared" si="0"/>
        <v>108.82</v>
      </c>
      <c r="G28" s="257">
        <v>108.82</v>
      </c>
      <c r="H28" s="257">
        <v>0</v>
      </c>
      <c r="I28" s="257">
        <v>0</v>
      </c>
      <c r="J28" s="257">
        <v>0</v>
      </c>
    </row>
    <row r="29" spans="1:10" ht="18.75" customHeight="1">
      <c r="A29" s="82"/>
      <c r="B29" s="259">
        <v>221</v>
      </c>
      <c r="C29" s="316" t="s">
        <v>102</v>
      </c>
      <c r="D29" s="316" t="s">
        <v>104</v>
      </c>
      <c r="E29" s="51" t="s">
        <v>60</v>
      </c>
      <c r="F29" s="257">
        <f t="shared" si="0"/>
        <v>108.82</v>
      </c>
      <c r="G29" s="257">
        <v>108.82</v>
      </c>
      <c r="H29" s="257">
        <v>0</v>
      </c>
      <c r="I29" s="257">
        <v>0</v>
      </c>
      <c r="J29" s="257">
        <v>0</v>
      </c>
    </row>
    <row r="30" spans="1:10" ht="18.75" customHeight="1">
      <c r="A30" s="82"/>
      <c r="B30" s="259">
        <v>229</v>
      </c>
      <c r="C30" s="259"/>
      <c r="D30" s="259"/>
      <c r="E30" s="51" t="s">
        <v>112</v>
      </c>
      <c r="F30" s="257">
        <f t="shared" si="0"/>
        <v>60</v>
      </c>
      <c r="G30" s="257">
        <v>0</v>
      </c>
      <c r="H30" s="257">
        <v>0</v>
      </c>
      <c r="I30" s="257">
        <v>0</v>
      </c>
      <c r="J30" s="257">
        <v>60</v>
      </c>
    </row>
    <row r="31" spans="1:10" ht="18.75" customHeight="1">
      <c r="A31" s="82"/>
      <c r="B31" s="259"/>
      <c r="C31" s="259">
        <v>60</v>
      </c>
      <c r="D31" s="259"/>
      <c r="E31" s="51" t="s">
        <v>113</v>
      </c>
      <c r="F31" s="257">
        <f t="shared" si="0"/>
        <v>60</v>
      </c>
      <c r="G31" s="257">
        <v>0</v>
      </c>
      <c r="H31" s="257">
        <v>0</v>
      </c>
      <c r="I31" s="257">
        <v>0</v>
      </c>
      <c r="J31" s="257">
        <v>60</v>
      </c>
    </row>
    <row r="32" spans="1:10" ht="18.75" customHeight="1">
      <c r="A32" s="82"/>
      <c r="B32" s="259">
        <v>229</v>
      </c>
      <c r="C32" s="259">
        <v>60</v>
      </c>
      <c r="D32" s="316" t="s">
        <v>101</v>
      </c>
      <c r="E32" s="51" t="s">
        <v>114</v>
      </c>
      <c r="F32" s="257">
        <f t="shared" si="0"/>
        <v>60</v>
      </c>
      <c r="G32" s="257">
        <v>0</v>
      </c>
      <c r="H32" s="257">
        <v>0</v>
      </c>
      <c r="I32" s="257">
        <v>0</v>
      </c>
      <c r="J32" s="257">
        <v>60</v>
      </c>
    </row>
    <row r="33" spans="1:10" ht="18.75" customHeight="1">
      <c r="A33" s="82"/>
      <c r="B33" s="259"/>
      <c r="C33" s="316" t="s">
        <v>115</v>
      </c>
      <c r="D33" s="259"/>
      <c r="E33" s="51" t="s">
        <v>116</v>
      </c>
      <c r="F33" s="257">
        <v>175.89</v>
      </c>
      <c r="G33" s="257">
        <v>131.55</v>
      </c>
      <c r="H33" s="257">
        <v>23.32</v>
      </c>
      <c r="I33" s="257">
        <v>0.02</v>
      </c>
      <c r="J33" s="257">
        <v>21</v>
      </c>
    </row>
    <row r="34" spans="1:10" ht="18.75" customHeight="1">
      <c r="A34" s="82"/>
      <c r="B34" s="259">
        <v>229</v>
      </c>
      <c r="C34" s="316" t="s">
        <v>115</v>
      </c>
      <c r="D34" s="316" t="s">
        <v>109</v>
      </c>
      <c r="E34" s="51" t="s">
        <v>117</v>
      </c>
      <c r="F34" s="257">
        <v>175.89</v>
      </c>
      <c r="G34" s="257">
        <v>131.55</v>
      </c>
      <c r="H34" s="257">
        <v>23.32</v>
      </c>
      <c r="I34" s="257">
        <v>0.02</v>
      </c>
      <c r="J34" s="257">
        <v>21</v>
      </c>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V34"/>
  <sheetViews>
    <sheetView showGridLines="0" showZeros="0" workbookViewId="0" topLeftCell="A1">
      <selection activeCell="D30" sqref="D30"/>
    </sheetView>
  </sheetViews>
  <sheetFormatPr defaultColWidth="9.16015625" defaultRowHeight="11.25"/>
  <cols>
    <col min="1" max="1" width="8.5" style="54" customWidth="1"/>
    <col min="2" max="3" width="4" style="54" customWidth="1"/>
    <col min="4" max="4" width="44.83203125" style="54" customWidth="1"/>
    <col min="5" max="7" width="15.66015625" style="168" customWidth="1"/>
    <col min="8" max="8" width="11.33203125" style="168" customWidth="1"/>
    <col min="9" max="9" width="12.16015625" style="168" customWidth="1"/>
    <col min="10" max="10" width="11.5" style="168" customWidth="1"/>
    <col min="11" max="11" width="10.83203125" style="168" customWidth="1"/>
    <col min="12" max="12" width="10.66015625" style="168" customWidth="1"/>
    <col min="13" max="13" width="15.66015625" style="168" customWidth="1"/>
    <col min="14" max="14" width="15" style="168" customWidth="1"/>
    <col min="15" max="247" width="9.16015625" style="54" customWidth="1"/>
    <col min="248" max="253" width="9.16015625" style="0" customWidth="1"/>
  </cols>
  <sheetData>
    <row r="1" spans="1:14" ht="24" customHeight="1">
      <c r="A1" s="98" t="s">
        <v>118</v>
      </c>
      <c r="B1" s="98"/>
      <c r="C1" s="98"/>
      <c r="D1" s="98"/>
      <c r="E1" s="240"/>
      <c r="F1" s="240"/>
      <c r="G1" s="240"/>
      <c r="H1" s="240"/>
      <c r="I1" s="240"/>
      <c r="J1" s="240"/>
      <c r="K1" s="240"/>
      <c r="L1" s="240"/>
      <c r="M1" s="240"/>
      <c r="N1" s="240"/>
    </row>
    <row r="2" spans="1:14" ht="12" customHeight="1">
      <c r="A2" s="241"/>
      <c r="B2" s="241"/>
      <c r="C2" s="241"/>
      <c r="D2" s="241"/>
      <c r="E2" s="242"/>
      <c r="F2" s="242"/>
      <c r="G2" s="242"/>
      <c r="H2" s="242"/>
      <c r="I2" s="242"/>
      <c r="J2" s="242"/>
      <c r="L2" s="244"/>
      <c r="N2" s="40" t="s">
        <v>119</v>
      </c>
    </row>
    <row r="3" spans="1:14" ht="15" customHeight="1">
      <c r="A3" s="41" t="s">
        <v>25</v>
      </c>
      <c r="B3" s="115"/>
      <c r="C3" s="115"/>
      <c r="D3" s="115"/>
      <c r="I3" s="245"/>
      <c r="J3" s="245"/>
      <c r="L3" s="244"/>
      <c r="N3" s="178" t="s">
        <v>26</v>
      </c>
    </row>
    <row r="4" spans="1:14" s="224" customFormat="1" ht="12">
      <c r="A4" s="63" t="s">
        <v>92</v>
      </c>
      <c r="B4" s="63"/>
      <c r="C4" s="63"/>
      <c r="D4" s="158" t="s">
        <v>93</v>
      </c>
      <c r="E4" s="171" t="s">
        <v>120</v>
      </c>
      <c r="F4" s="171"/>
      <c r="G4" s="171"/>
      <c r="H4" s="171"/>
      <c r="I4" s="171"/>
      <c r="J4" s="171"/>
      <c r="K4" s="171"/>
      <c r="L4" s="171"/>
      <c r="M4" s="171"/>
      <c r="N4" s="171"/>
    </row>
    <row r="5" spans="1:14" s="224" customFormat="1" ht="24" customHeight="1">
      <c r="A5" s="159" t="s">
        <v>94</v>
      </c>
      <c r="B5" s="159" t="s">
        <v>95</v>
      </c>
      <c r="C5" s="159" t="s">
        <v>96</v>
      </c>
      <c r="D5" s="160"/>
      <c r="E5" s="171" t="s">
        <v>72</v>
      </c>
      <c r="F5" s="171" t="s">
        <v>31</v>
      </c>
      <c r="G5" s="171"/>
      <c r="H5" s="171" t="s">
        <v>35</v>
      </c>
      <c r="I5" s="171" t="s">
        <v>37</v>
      </c>
      <c r="J5" s="171" t="s">
        <v>39</v>
      </c>
      <c r="K5" s="171" t="s">
        <v>41</v>
      </c>
      <c r="L5" s="171" t="s">
        <v>43</v>
      </c>
      <c r="M5" s="171"/>
      <c r="N5" s="171" t="s">
        <v>46</v>
      </c>
    </row>
    <row r="6" spans="1:14" s="224" customFormat="1" ht="25.5" customHeight="1">
      <c r="A6" s="161"/>
      <c r="B6" s="161"/>
      <c r="C6" s="161"/>
      <c r="D6" s="162"/>
      <c r="E6" s="171"/>
      <c r="F6" s="243" t="s">
        <v>75</v>
      </c>
      <c r="G6" s="171" t="s">
        <v>76</v>
      </c>
      <c r="H6" s="171"/>
      <c r="I6" s="171"/>
      <c r="J6" s="171"/>
      <c r="K6" s="171"/>
      <c r="L6" s="243" t="s">
        <v>75</v>
      </c>
      <c r="M6" s="243" t="s">
        <v>76</v>
      </c>
      <c r="N6" s="171"/>
    </row>
    <row r="7" spans="1:247" s="31" customFormat="1" ht="15" customHeight="1">
      <c r="A7" s="117"/>
      <c r="B7" s="117"/>
      <c r="C7" s="117"/>
      <c r="D7" s="118" t="s">
        <v>72</v>
      </c>
      <c r="E7" s="127">
        <f aca="true" t="shared" si="0" ref="E7:E12">SUM(F7:N7)</f>
        <v>2487.46</v>
      </c>
      <c r="F7" s="127">
        <f>F8+F11+F18+F23+F27+F30</f>
        <v>2236.57</v>
      </c>
      <c r="G7" s="127">
        <f aca="true" t="shared" si="1" ref="G7:N7">G8+G11+G18+G23+G27+G30</f>
        <v>0</v>
      </c>
      <c r="H7" s="127">
        <f t="shared" si="1"/>
        <v>0</v>
      </c>
      <c r="I7" s="127">
        <f t="shared" si="1"/>
        <v>0</v>
      </c>
      <c r="J7" s="127">
        <f t="shared" si="1"/>
        <v>0</v>
      </c>
      <c r="K7" s="127">
        <f t="shared" si="1"/>
        <v>0</v>
      </c>
      <c r="L7" s="127">
        <f t="shared" si="1"/>
        <v>235.89</v>
      </c>
      <c r="M7" s="127">
        <f t="shared" si="1"/>
        <v>0</v>
      </c>
      <c r="N7" s="127">
        <f t="shared" si="1"/>
        <v>15</v>
      </c>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row>
    <row r="8" spans="1:14" ht="18.75" customHeight="1">
      <c r="A8" s="230" t="s">
        <v>121</v>
      </c>
      <c r="B8" s="230"/>
      <c r="C8" s="230"/>
      <c r="D8" s="128" t="s">
        <v>100</v>
      </c>
      <c r="E8" s="127">
        <f t="shared" si="0"/>
        <v>771.55</v>
      </c>
      <c r="F8" s="127">
        <v>756.55</v>
      </c>
      <c r="G8" s="127"/>
      <c r="H8" s="127"/>
      <c r="I8" s="127"/>
      <c r="J8" s="127"/>
      <c r="K8" s="127"/>
      <c r="L8" s="127"/>
      <c r="M8" s="127"/>
      <c r="N8" s="127">
        <v>15</v>
      </c>
    </row>
    <row r="9" spans="1:247" ht="18.75" customHeight="1">
      <c r="A9" s="230"/>
      <c r="B9" s="230" t="s">
        <v>101</v>
      </c>
      <c r="C9" s="230"/>
      <c r="D9" s="128" t="s">
        <v>56</v>
      </c>
      <c r="E9" s="127">
        <f t="shared" si="0"/>
        <v>771.55</v>
      </c>
      <c r="F9" s="127">
        <v>756.55</v>
      </c>
      <c r="G9" s="127"/>
      <c r="H9" s="127"/>
      <c r="I9" s="127"/>
      <c r="J9" s="127"/>
      <c r="K9" s="127"/>
      <c r="L9" s="127"/>
      <c r="M9" s="127"/>
      <c r="N9" s="127">
        <v>15</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8.75" customHeight="1">
      <c r="A10" s="230" t="s">
        <v>121</v>
      </c>
      <c r="B10" s="230" t="s">
        <v>101</v>
      </c>
      <c r="C10" s="230" t="s">
        <v>102</v>
      </c>
      <c r="D10" s="128" t="s">
        <v>57</v>
      </c>
      <c r="E10" s="127">
        <f t="shared" si="0"/>
        <v>771.55</v>
      </c>
      <c r="F10" s="127">
        <v>756.55</v>
      </c>
      <c r="G10" s="127"/>
      <c r="H10" s="127"/>
      <c r="I10" s="127"/>
      <c r="J10" s="127"/>
      <c r="K10" s="127"/>
      <c r="L10" s="127"/>
      <c r="M10" s="127"/>
      <c r="N10" s="127">
        <v>15</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8.75" customHeight="1">
      <c r="A11" s="230" t="s">
        <v>122</v>
      </c>
      <c r="B11" s="230"/>
      <c r="C11" s="230"/>
      <c r="D11" s="128" t="s">
        <v>103</v>
      </c>
      <c r="E11" s="127">
        <f t="shared" si="0"/>
        <v>1038.51</v>
      </c>
      <c r="F11" s="127">
        <f>F12</f>
        <v>1038.51</v>
      </c>
      <c r="G11" s="127"/>
      <c r="H11" s="127"/>
      <c r="I11" s="127"/>
      <c r="J11" s="127"/>
      <c r="K11" s="127"/>
      <c r="L11" s="127"/>
      <c r="M11" s="127"/>
      <c r="N11" s="127"/>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8.75" customHeight="1">
      <c r="A12" s="230"/>
      <c r="B12" s="230" t="s">
        <v>101</v>
      </c>
      <c r="C12" s="230"/>
      <c r="D12" s="128" t="s">
        <v>49</v>
      </c>
      <c r="E12" s="127">
        <f t="shared" si="0"/>
        <v>1038.51</v>
      </c>
      <c r="F12" s="127">
        <f>SUM(F13:F17)</f>
        <v>1038.51</v>
      </c>
      <c r="G12" s="127"/>
      <c r="H12" s="127"/>
      <c r="I12" s="127"/>
      <c r="J12" s="127"/>
      <c r="K12" s="127"/>
      <c r="L12" s="127"/>
      <c r="M12" s="127"/>
      <c r="N12" s="12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8.75" customHeight="1">
      <c r="A13" s="230" t="s">
        <v>122</v>
      </c>
      <c r="B13" s="230" t="s">
        <v>101</v>
      </c>
      <c r="C13" s="230" t="s">
        <v>104</v>
      </c>
      <c r="D13" s="128" t="s">
        <v>50</v>
      </c>
      <c r="E13" s="127">
        <f aca="true" t="shared" si="2" ref="E13:E18">SUM(F13:N13)</f>
        <v>233.6</v>
      </c>
      <c r="F13" s="127">
        <v>233.6</v>
      </c>
      <c r="G13" s="127"/>
      <c r="H13" s="127"/>
      <c r="I13" s="127"/>
      <c r="J13" s="127"/>
      <c r="K13" s="127"/>
      <c r="L13" s="127"/>
      <c r="M13" s="127"/>
      <c r="N13" s="127"/>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8.75" customHeight="1">
      <c r="A14" s="230" t="s">
        <v>122</v>
      </c>
      <c r="B14" s="230" t="s">
        <v>101</v>
      </c>
      <c r="C14" s="230" t="s">
        <v>105</v>
      </c>
      <c r="D14" s="128" t="s">
        <v>51</v>
      </c>
      <c r="E14" s="127">
        <f t="shared" si="2"/>
        <v>130.06</v>
      </c>
      <c r="F14" s="127">
        <v>130.06</v>
      </c>
      <c r="G14" s="127"/>
      <c r="H14" s="127"/>
      <c r="I14" s="127"/>
      <c r="J14" s="127"/>
      <c r="K14" s="127"/>
      <c r="L14" s="127"/>
      <c r="M14" s="127"/>
      <c r="N14" s="127"/>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8.75" customHeight="1">
      <c r="A15" s="230" t="s">
        <v>122</v>
      </c>
      <c r="B15" s="230" t="s">
        <v>101</v>
      </c>
      <c r="C15" s="317" t="s">
        <v>106</v>
      </c>
      <c r="D15" s="128" t="s">
        <v>52</v>
      </c>
      <c r="E15" s="127">
        <f t="shared" si="2"/>
        <v>352.88</v>
      </c>
      <c r="F15" s="127">
        <v>352.88</v>
      </c>
      <c r="G15" s="127"/>
      <c r="H15" s="127"/>
      <c r="I15" s="127"/>
      <c r="J15" s="127"/>
      <c r="K15" s="127"/>
      <c r="L15" s="127"/>
      <c r="M15" s="127"/>
      <c r="N15" s="127"/>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8.75" customHeight="1">
      <c r="A16" s="230" t="s">
        <v>122</v>
      </c>
      <c r="B16" s="230" t="s">
        <v>101</v>
      </c>
      <c r="C16" s="230" t="s">
        <v>107</v>
      </c>
      <c r="D16" s="128" t="s">
        <v>53</v>
      </c>
      <c r="E16" s="127">
        <f t="shared" si="2"/>
        <v>60.74</v>
      </c>
      <c r="F16" s="127">
        <v>60.74</v>
      </c>
      <c r="G16" s="127"/>
      <c r="H16" s="127"/>
      <c r="I16" s="127"/>
      <c r="J16" s="127"/>
      <c r="K16" s="127"/>
      <c r="L16" s="127"/>
      <c r="M16" s="127"/>
      <c r="N16" s="127"/>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8.75" customHeight="1">
      <c r="A17" s="230" t="s">
        <v>122</v>
      </c>
      <c r="B17" s="230" t="s">
        <v>101</v>
      </c>
      <c r="C17" s="230" t="s">
        <v>123</v>
      </c>
      <c r="D17" s="128" t="s">
        <v>54</v>
      </c>
      <c r="E17" s="127">
        <f t="shared" si="2"/>
        <v>261.23</v>
      </c>
      <c r="F17" s="127">
        <v>261.23</v>
      </c>
      <c r="G17" s="127"/>
      <c r="H17" s="127"/>
      <c r="I17" s="127"/>
      <c r="J17" s="127"/>
      <c r="K17" s="127"/>
      <c r="L17" s="127"/>
      <c r="M17" s="127"/>
      <c r="N17" s="12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8.75" customHeight="1">
      <c r="A18" s="230" t="s">
        <v>124</v>
      </c>
      <c r="B18" s="230"/>
      <c r="C18" s="230"/>
      <c r="D18" s="128" t="s">
        <v>108</v>
      </c>
      <c r="E18" s="127">
        <f t="shared" si="2"/>
        <v>253</v>
      </c>
      <c r="F18" s="127">
        <f>F19</f>
        <v>253</v>
      </c>
      <c r="G18" s="127"/>
      <c r="H18" s="127"/>
      <c r="I18" s="127"/>
      <c r="J18" s="127"/>
      <c r="K18" s="127"/>
      <c r="L18" s="127"/>
      <c r="M18" s="127"/>
      <c r="N18" s="127"/>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8.75" customHeight="1">
      <c r="A19" s="230"/>
      <c r="B19" s="230" t="s">
        <v>109</v>
      </c>
      <c r="C19" s="230"/>
      <c r="D19" s="128" t="s">
        <v>34</v>
      </c>
      <c r="E19" s="127">
        <f aca="true" t="shared" si="3" ref="E16:E32">SUM(F19:N19)</f>
        <v>253</v>
      </c>
      <c r="F19" s="127">
        <f>SUM(F20:F22)</f>
        <v>253</v>
      </c>
      <c r="G19" s="127"/>
      <c r="H19" s="127"/>
      <c r="I19" s="127"/>
      <c r="J19" s="127"/>
      <c r="K19" s="127"/>
      <c r="L19" s="127"/>
      <c r="M19" s="127"/>
      <c r="N19" s="127"/>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8.75" customHeight="1">
      <c r="A20" s="317" t="s">
        <v>124</v>
      </c>
      <c r="B20" s="317" t="s">
        <v>109</v>
      </c>
      <c r="C20" s="230" t="s">
        <v>104</v>
      </c>
      <c r="D20" s="128" t="s">
        <v>36</v>
      </c>
      <c r="E20" s="127">
        <f t="shared" si="3"/>
        <v>24.86</v>
      </c>
      <c r="F20" s="127">
        <v>24.86</v>
      </c>
      <c r="G20" s="127"/>
      <c r="H20" s="127"/>
      <c r="I20" s="127"/>
      <c r="J20" s="127"/>
      <c r="K20" s="127"/>
      <c r="L20" s="127"/>
      <c r="M20" s="127"/>
      <c r="N20" s="127"/>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18.75" customHeight="1">
      <c r="A21" s="317" t="s">
        <v>124</v>
      </c>
      <c r="B21" s="317" t="s">
        <v>109</v>
      </c>
      <c r="C21" s="230" t="s">
        <v>102</v>
      </c>
      <c r="D21" s="128" t="s">
        <v>38</v>
      </c>
      <c r="E21" s="127">
        <f t="shared" si="3"/>
        <v>47.41</v>
      </c>
      <c r="F21" s="127">
        <v>47.41</v>
      </c>
      <c r="G21" s="127"/>
      <c r="H21" s="127"/>
      <c r="I21" s="127"/>
      <c r="J21" s="127"/>
      <c r="K21" s="127"/>
      <c r="L21" s="127"/>
      <c r="M21" s="127"/>
      <c r="N21" s="127"/>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56" s="54" customFormat="1" ht="18.75" customHeight="1">
      <c r="A22" s="317" t="s">
        <v>124</v>
      </c>
      <c r="B22" s="317" t="s">
        <v>109</v>
      </c>
      <c r="C22" s="230" t="s">
        <v>109</v>
      </c>
      <c r="D22" s="128" t="s">
        <v>40</v>
      </c>
      <c r="E22" s="127">
        <f t="shared" si="3"/>
        <v>180.73</v>
      </c>
      <c r="F22" s="127">
        <v>180.73</v>
      </c>
      <c r="G22" s="127"/>
      <c r="H22" s="127"/>
      <c r="I22" s="127"/>
      <c r="J22" s="127"/>
      <c r="K22" s="127"/>
      <c r="L22" s="127"/>
      <c r="M22" s="127"/>
      <c r="N22" s="127"/>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54" customFormat="1" ht="18.75" customHeight="1">
      <c r="A23" s="230" t="s">
        <v>125</v>
      </c>
      <c r="B23" s="230"/>
      <c r="C23" s="230"/>
      <c r="D23" s="128" t="s">
        <v>110</v>
      </c>
      <c r="E23" s="127">
        <f t="shared" si="3"/>
        <v>79.69</v>
      </c>
      <c r="F23" s="127">
        <v>79.69</v>
      </c>
      <c r="G23" s="127"/>
      <c r="H23" s="127"/>
      <c r="I23" s="127"/>
      <c r="J23" s="127"/>
      <c r="K23" s="127"/>
      <c r="L23" s="127"/>
      <c r="M23" s="127"/>
      <c r="N23" s="127"/>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54" customFormat="1" ht="18.75" customHeight="1">
      <c r="A24" s="230"/>
      <c r="B24" s="230" t="s">
        <v>126</v>
      </c>
      <c r="C24" s="230"/>
      <c r="D24" s="128" t="s">
        <v>44</v>
      </c>
      <c r="E24" s="127">
        <f t="shared" si="3"/>
        <v>79.69</v>
      </c>
      <c r="F24" s="127">
        <v>79.69</v>
      </c>
      <c r="G24" s="127"/>
      <c r="H24" s="127"/>
      <c r="I24" s="127"/>
      <c r="J24" s="127"/>
      <c r="K24" s="127"/>
      <c r="L24" s="127"/>
      <c r="M24" s="127"/>
      <c r="N24" s="127"/>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54" customFormat="1" ht="18.75" customHeight="1">
      <c r="A25" s="317" t="s">
        <v>125</v>
      </c>
      <c r="B25" s="317" t="s">
        <v>126</v>
      </c>
      <c r="C25" s="230" t="s">
        <v>104</v>
      </c>
      <c r="D25" s="128" t="s">
        <v>45</v>
      </c>
      <c r="E25" s="127">
        <f t="shared" si="3"/>
        <v>15.87</v>
      </c>
      <c r="F25" s="127">
        <v>15.87</v>
      </c>
      <c r="G25" s="127"/>
      <c r="H25" s="127"/>
      <c r="I25" s="127"/>
      <c r="J25" s="127"/>
      <c r="K25" s="127"/>
      <c r="L25" s="127"/>
      <c r="M25" s="127"/>
      <c r="N25" s="127"/>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54" customFormat="1" ht="18.75" customHeight="1">
      <c r="A26" s="317" t="s">
        <v>125</v>
      </c>
      <c r="B26" s="317" t="s">
        <v>126</v>
      </c>
      <c r="C26" s="230" t="s">
        <v>102</v>
      </c>
      <c r="D26" s="128" t="s">
        <v>47</v>
      </c>
      <c r="E26" s="127">
        <f t="shared" si="3"/>
        <v>63.82</v>
      </c>
      <c r="F26" s="127">
        <v>63.82</v>
      </c>
      <c r="G26" s="127"/>
      <c r="H26" s="127"/>
      <c r="I26" s="127"/>
      <c r="J26" s="127"/>
      <c r="K26" s="127"/>
      <c r="L26" s="127"/>
      <c r="M26" s="127"/>
      <c r="N26" s="127"/>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54" customFormat="1" ht="18.75" customHeight="1">
      <c r="A27" s="230" t="s">
        <v>127</v>
      </c>
      <c r="B27" s="230"/>
      <c r="C27" s="230"/>
      <c r="D27" s="128" t="s">
        <v>111</v>
      </c>
      <c r="E27" s="127">
        <f t="shared" si="3"/>
        <v>108.82</v>
      </c>
      <c r="F27" s="127">
        <v>108.82</v>
      </c>
      <c r="G27" s="127"/>
      <c r="H27" s="127"/>
      <c r="I27" s="127"/>
      <c r="J27" s="127"/>
      <c r="K27" s="127"/>
      <c r="L27" s="127"/>
      <c r="M27" s="127"/>
      <c r="N27" s="1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54" customFormat="1" ht="18.75" customHeight="1">
      <c r="A28" s="230"/>
      <c r="B28" s="230" t="s">
        <v>102</v>
      </c>
      <c r="C28" s="230"/>
      <c r="D28" s="128" t="s">
        <v>59</v>
      </c>
      <c r="E28" s="127">
        <f t="shared" si="3"/>
        <v>108.82</v>
      </c>
      <c r="F28" s="127">
        <v>108.82</v>
      </c>
      <c r="G28" s="127"/>
      <c r="H28" s="127"/>
      <c r="I28" s="127"/>
      <c r="J28" s="127"/>
      <c r="K28" s="127"/>
      <c r="L28" s="127"/>
      <c r="M28" s="127"/>
      <c r="N28" s="127"/>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54" customFormat="1" ht="18.75" customHeight="1">
      <c r="A29" s="317" t="s">
        <v>127</v>
      </c>
      <c r="B29" s="317" t="s">
        <v>102</v>
      </c>
      <c r="C29" s="230" t="s">
        <v>104</v>
      </c>
      <c r="D29" s="128" t="s">
        <v>60</v>
      </c>
      <c r="E29" s="127">
        <f t="shared" si="3"/>
        <v>108.82</v>
      </c>
      <c r="F29" s="127">
        <v>108.82</v>
      </c>
      <c r="G29" s="127"/>
      <c r="H29" s="127"/>
      <c r="I29" s="127"/>
      <c r="J29" s="127"/>
      <c r="K29" s="127"/>
      <c r="L29" s="127"/>
      <c r="M29" s="127"/>
      <c r="N29" s="127"/>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54" customFormat="1" ht="18.75" customHeight="1">
      <c r="A30" s="230" t="s">
        <v>128</v>
      </c>
      <c r="B30" s="230"/>
      <c r="C30" s="230"/>
      <c r="D30" s="128" t="s">
        <v>112</v>
      </c>
      <c r="E30" s="127">
        <f t="shared" si="3"/>
        <v>235.89</v>
      </c>
      <c r="F30" s="127"/>
      <c r="G30" s="127"/>
      <c r="H30" s="127"/>
      <c r="I30" s="127"/>
      <c r="J30" s="127"/>
      <c r="K30" s="127"/>
      <c r="L30" s="127">
        <f>L31+L33</f>
        <v>235.89</v>
      </c>
      <c r="M30" s="127"/>
      <c r="N30" s="127"/>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47" ht="18.75" customHeight="1">
      <c r="A31" s="230"/>
      <c r="B31" s="230" t="s">
        <v>129</v>
      </c>
      <c r="C31" s="230"/>
      <c r="D31" s="128" t="s">
        <v>113</v>
      </c>
      <c r="E31" s="127">
        <f t="shared" si="3"/>
        <v>60</v>
      </c>
      <c r="F31" s="127"/>
      <c r="G31" s="127"/>
      <c r="H31" s="127"/>
      <c r="I31" s="127"/>
      <c r="J31" s="127"/>
      <c r="K31" s="127"/>
      <c r="L31" s="127">
        <v>60</v>
      </c>
      <c r="M31" s="127"/>
      <c r="N31" s="127"/>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8.75" customHeight="1">
      <c r="A32" s="317" t="s">
        <v>128</v>
      </c>
      <c r="B32" s="317" t="s">
        <v>129</v>
      </c>
      <c r="C32" s="230" t="s">
        <v>101</v>
      </c>
      <c r="D32" s="128" t="s">
        <v>114</v>
      </c>
      <c r="E32" s="127">
        <f t="shared" si="3"/>
        <v>60</v>
      </c>
      <c r="F32" s="127"/>
      <c r="G32" s="127"/>
      <c r="H32" s="127"/>
      <c r="I32" s="127"/>
      <c r="J32" s="127"/>
      <c r="K32" s="127"/>
      <c r="L32" s="127">
        <v>60</v>
      </c>
      <c r="M32" s="127"/>
      <c r="N32" s="12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8.75" customHeight="1">
      <c r="A33" s="230"/>
      <c r="B33" s="230" t="s">
        <v>130</v>
      </c>
      <c r="C33" s="230"/>
      <c r="D33" s="128" t="s">
        <v>116</v>
      </c>
      <c r="E33" s="127">
        <v>175.89</v>
      </c>
      <c r="F33" s="127"/>
      <c r="G33" s="127"/>
      <c r="H33" s="127"/>
      <c r="I33" s="127"/>
      <c r="J33" s="127"/>
      <c r="K33" s="127"/>
      <c r="L33" s="127">
        <v>175.89</v>
      </c>
      <c r="M33" s="127"/>
      <c r="N33" s="127"/>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8.75" customHeight="1">
      <c r="A34" s="317" t="s">
        <v>128</v>
      </c>
      <c r="B34" s="230" t="s">
        <v>130</v>
      </c>
      <c r="C34" s="230" t="s">
        <v>131</v>
      </c>
      <c r="D34" s="128" t="s">
        <v>117</v>
      </c>
      <c r="E34" s="127">
        <v>175.89</v>
      </c>
      <c r="F34" s="127"/>
      <c r="G34" s="127"/>
      <c r="H34" s="127"/>
      <c r="I34" s="127"/>
      <c r="J34" s="127"/>
      <c r="K34" s="127"/>
      <c r="L34" s="127">
        <v>175.89</v>
      </c>
      <c r="M34" s="127"/>
      <c r="N34" s="12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9"/>
  <sheetViews>
    <sheetView showGridLines="0" showZeros="0" workbookViewId="0" topLeftCell="A1">
      <selection activeCell="K8" sqref="K8:N8"/>
    </sheetView>
  </sheetViews>
  <sheetFormatPr defaultColWidth="9.16015625" defaultRowHeight="11.25"/>
  <cols>
    <col min="1" max="1" width="33.83203125" style="54" customWidth="1"/>
    <col min="2" max="2" width="12.66015625" style="54" customWidth="1"/>
    <col min="3" max="3" width="13.5" style="54" customWidth="1"/>
    <col min="4" max="4" width="11.16015625" style="54" customWidth="1"/>
    <col min="5" max="5" width="9.83203125" style="54" customWidth="1"/>
    <col min="6" max="6" width="11" style="54" customWidth="1"/>
    <col min="7" max="7" width="9" style="54" bestFit="1" customWidth="1"/>
    <col min="8" max="8" width="8.5" style="54" customWidth="1"/>
    <col min="9" max="9" width="10.66015625" style="54" customWidth="1"/>
    <col min="10" max="10" width="10.5" style="54" customWidth="1"/>
    <col min="11" max="11" width="12.66015625" style="54" customWidth="1"/>
    <col min="12" max="12" width="13.16015625" style="54" customWidth="1"/>
    <col min="13" max="13" width="11" style="54" customWidth="1"/>
    <col min="14" max="14" width="13" style="54" customWidth="1"/>
    <col min="15" max="15" width="11.5" style="54" customWidth="1"/>
    <col min="16" max="16384" width="9.16015625" style="54" customWidth="1"/>
  </cols>
  <sheetData>
    <row r="1" spans="1:15" ht="36.75" customHeight="1">
      <c r="A1" s="114" t="s">
        <v>132</v>
      </c>
      <c r="B1" s="114"/>
      <c r="C1" s="114"/>
      <c r="D1" s="114"/>
      <c r="E1" s="114"/>
      <c r="F1" s="114"/>
      <c r="G1" s="114"/>
      <c r="H1" s="114"/>
      <c r="I1" s="114"/>
      <c r="J1" s="114"/>
      <c r="K1" s="114"/>
      <c r="L1" s="114"/>
      <c r="M1" s="114"/>
      <c r="N1" s="114"/>
      <c r="O1" s="114"/>
    </row>
    <row r="2" spans="14:15" ht="15.75" customHeight="1">
      <c r="N2" s="123" t="s">
        <v>133</v>
      </c>
      <c r="O2" s="123"/>
    </row>
    <row r="3" spans="1:15" ht="18" customHeight="1">
      <c r="A3" s="41" t="s">
        <v>25</v>
      </c>
      <c r="B3" s="115"/>
      <c r="C3" s="115"/>
      <c r="D3" s="115"/>
      <c r="E3" s="115"/>
      <c r="F3" s="115"/>
      <c r="G3" s="115"/>
      <c r="H3" s="115"/>
      <c r="I3" s="115"/>
      <c r="J3" s="115"/>
      <c r="K3" s="115"/>
      <c r="N3" s="124" t="s">
        <v>26</v>
      </c>
      <c r="O3" s="124"/>
    </row>
    <row r="4" spans="1:16" s="224" customFormat="1" ht="21" customHeight="1">
      <c r="A4" s="101" t="s">
        <v>69</v>
      </c>
      <c r="B4" s="225" t="s">
        <v>134</v>
      </c>
      <c r="C4" s="226"/>
      <c r="D4" s="226"/>
      <c r="E4" s="226"/>
      <c r="F4" s="226"/>
      <c r="G4" s="226"/>
      <c r="H4" s="226"/>
      <c r="I4" s="231"/>
      <c r="J4" s="231"/>
      <c r="K4" s="225" t="s">
        <v>135</v>
      </c>
      <c r="L4" s="226"/>
      <c r="M4" s="226"/>
      <c r="N4" s="226"/>
      <c r="O4" s="232"/>
      <c r="P4" s="31"/>
    </row>
    <row r="5" spans="1:16" s="224" customFormat="1" ht="12" customHeight="1">
      <c r="A5" s="103"/>
      <c r="B5" s="101" t="s">
        <v>72</v>
      </c>
      <c r="C5" s="8" t="s">
        <v>31</v>
      </c>
      <c r="D5" s="8"/>
      <c r="E5" s="8" t="s">
        <v>35</v>
      </c>
      <c r="F5" s="8" t="s">
        <v>37</v>
      </c>
      <c r="G5" s="8" t="s">
        <v>39</v>
      </c>
      <c r="H5" s="8" t="s">
        <v>41</v>
      </c>
      <c r="I5" s="8" t="s">
        <v>43</v>
      </c>
      <c r="J5" s="8"/>
      <c r="K5" s="102" t="s">
        <v>72</v>
      </c>
      <c r="L5" s="233" t="s">
        <v>73</v>
      </c>
      <c r="M5" s="234"/>
      <c r="N5" s="235"/>
      <c r="O5" s="102" t="s">
        <v>74</v>
      </c>
      <c r="P5" s="31"/>
    </row>
    <row r="6" spans="1:16" s="224" customFormat="1" ht="36">
      <c r="A6" s="105"/>
      <c r="B6" s="105"/>
      <c r="C6" s="10" t="s">
        <v>75</v>
      </c>
      <c r="D6" s="8" t="s">
        <v>76</v>
      </c>
      <c r="E6" s="8"/>
      <c r="F6" s="8"/>
      <c r="G6" s="8"/>
      <c r="H6" s="8"/>
      <c r="I6" s="10" t="s">
        <v>75</v>
      </c>
      <c r="J6" s="10" t="s">
        <v>76</v>
      </c>
      <c r="K6" s="106"/>
      <c r="L6" s="106" t="s">
        <v>77</v>
      </c>
      <c r="M6" s="106" t="s">
        <v>78</v>
      </c>
      <c r="N6" s="106" t="s">
        <v>79</v>
      </c>
      <c r="O6" s="106"/>
      <c r="P6" s="31"/>
    </row>
    <row r="7" spans="1:16" s="187" customFormat="1" ht="27" customHeight="1">
      <c r="A7" s="46" t="s">
        <v>72</v>
      </c>
      <c r="B7" s="52">
        <f>C7+F7+I7</f>
        <v>2487.46</v>
      </c>
      <c r="C7" s="52">
        <f>SUM(C8:C17)</f>
        <v>2236.57</v>
      </c>
      <c r="D7" s="52">
        <f aca="true" t="shared" si="0" ref="D7:J7">SUM(D8:D17)</f>
        <v>0</v>
      </c>
      <c r="E7" s="52">
        <f t="shared" si="0"/>
        <v>0</v>
      </c>
      <c r="F7" s="52">
        <f t="shared" si="0"/>
        <v>15</v>
      </c>
      <c r="G7" s="52">
        <f t="shared" si="0"/>
        <v>0</v>
      </c>
      <c r="H7" s="52">
        <f t="shared" si="0"/>
        <v>0</v>
      </c>
      <c r="I7" s="52">
        <f t="shared" si="0"/>
        <v>235.89</v>
      </c>
      <c r="J7" s="52">
        <f t="shared" si="0"/>
        <v>0</v>
      </c>
      <c r="K7" s="52">
        <v>2487.46</v>
      </c>
      <c r="L7" s="202">
        <v>1516.21</v>
      </c>
      <c r="M7" s="202">
        <v>232.39999999999998</v>
      </c>
      <c r="N7" s="202">
        <v>69.97</v>
      </c>
      <c r="O7" s="202">
        <v>668.88</v>
      </c>
      <c r="P7"/>
    </row>
    <row r="8" spans="1:16" s="187" customFormat="1" ht="27" customHeight="1">
      <c r="A8" s="132" t="s">
        <v>80</v>
      </c>
      <c r="B8" s="202">
        <v>798.92</v>
      </c>
      <c r="C8" s="202">
        <v>798.92</v>
      </c>
      <c r="D8" s="52"/>
      <c r="E8" s="52"/>
      <c r="F8" s="202">
        <v>0</v>
      </c>
      <c r="G8" s="52"/>
      <c r="H8" s="52"/>
      <c r="I8" s="202"/>
      <c r="J8" s="52"/>
      <c r="K8" s="52">
        <f aca="true" t="shared" si="1" ref="K8:K17">L8+M8+N8+O8</f>
        <v>798.92</v>
      </c>
      <c r="L8" s="202">
        <v>159.75</v>
      </c>
      <c r="M8" s="202">
        <v>30.38</v>
      </c>
      <c r="N8" s="202">
        <v>20.91</v>
      </c>
      <c r="O8" s="202">
        <v>587.88</v>
      </c>
      <c r="P8"/>
    </row>
    <row r="9" spans="1:15" ht="27" customHeight="1">
      <c r="A9" s="132" t="s">
        <v>81</v>
      </c>
      <c r="B9" s="202">
        <v>64.75</v>
      </c>
      <c r="C9" s="202">
        <v>64.75</v>
      </c>
      <c r="D9" s="223">
        <v>0</v>
      </c>
      <c r="E9" s="223">
        <v>0</v>
      </c>
      <c r="F9" s="202"/>
      <c r="G9" s="223"/>
      <c r="H9" s="223"/>
      <c r="I9" s="202"/>
      <c r="J9" s="236"/>
      <c r="K9" s="52">
        <f t="shared" si="1"/>
        <v>64.75000000000001</v>
      </c>
      <c r="L9" s="202">
        <v>54.1</v>
      </c>
      <c r="M9" s="202">
        <v>10.61</v>
      </c>
      <c r="N9" s="202">
        <v>0.04</v>
      </c>
      <c r="O9" s="202"/>
    </row>
    <row r="10" spans="1:15" ht="27" customHeight="1">
      <c r="A10" s="132" t="s">
        <v>82</v>
      </c>
      <c r="B10" s="202">
        <v>58.19</v>
      </c>
      <c r="C10" s="202">
        <v>53.19</v>
      </c>
      <c r="D10" s="223"/>
      <c r="E10" s="223"/>
      <c r="F10" s="202"/>
      <c r="G10" s="223"/>
      <c r="H10" s="223"/>
      <c r="I10" s="202">
        <v>5</v>
      </c>
      <c r="J10" s="236"/>
      <c r="K10" s="52">
        <f t="shared" si="1"/>
        <v>58.19</v>
      </c>
      <c r="L10" s="202">
        <v>45.16</v>
      </c>
      <c r="M10" s="202">
        <v>7.79</v>
      </c>
      <c r="N10" s="202">
        <v>0.24</v>
      </c>
      <c r="O10" s="202">
        <v>5</v>
      </c>
    </row>
    <row r="11" spans="1:15" ht="27" customHeight="1">
      <c r="A11" s="132" t="s">
        <v>83</v>
      </c>
      <c r="B11" s="202">
        <v>1065.46</v>
      </c>
      <c r="C11" s="202">
        <v>1050.46</v>
      </c>
      <c r="D11" s="227">
        <v>0</v>
      </c>
      <c r="E11" s="227">
        <v>0</v>
      </c>
      <c r="F11" s="202">
        <v>15</v>
      </c>
      <c r="G11" s="227"/>
      <c r="H11" s="227"/>
      <c r="I11" s="202"/>
      <c r="J11" s="237"/>
      <c r="K11" s="52">
        <f t="shared" si="1"/>
        <v>1065.46</v>
      </c>
      <c r="L11" s="202">
        <v>961.41</v>
      </c>
      <c r="M11" s="202">
        <v>101.08</v>
      </c>
      <c r="N11" s="202">
        <v>2.97</v>
      </c>
      <c r="O11" s="202"/>
    </row>
    <row r="12" spans="1:15" ht="27" customHeight="1">
      <c r="A12" s="132" t="s">
        <v>84</v>
      </c>
      <c r="B12" s="202">
        <v>30</v>
      </c>
      <c r="C12" s="202">
        <v>10</v>
      </c>
      <c r="D12" s="52"/>
      <c r="E12" s="52"/>
      <c r="F12" s="202"/>
      <c r="G12" s="52"/>
      <c r="H12" s="52"/>
      <c r="I12" s="202">
        <v>20</v>
      </c>
      <c r="J12" s="52"/>
      <c r="K12" s="52">
        <f t="shared" si="1"/>
        <v>30</v>
      </c>
      <c r="L12" s="202"/>
      <c r="M12" s="202">
        <v>10</v>
      </c>
      <c r="N12" s="202"/>
      <c r="O12" s="202">
        <v>20</v>
      </c>
    </row>
    <row r="13" spans="1:15" ht="27" customHeight="1">
      <c r="A13" s="132" t="s">
        <v>85</v>
      </c>
      <c r="B13" s="202">
        <v>60.74</v>
      </c>
      <c r="C13" s="202">
        <v>40.74</v>
      </c>
      <c r="D13" s="52"/>
      <c r="E13" s="52"/>
      <c r="F13" s="202"/>
      <c r="G13" s="52"/>
      <c r="H13" s="52"/>
      <c r="I13" s="202">
        <v>20</v>
      </c>
      <c r="J13" s="52"/>
      <c r="K13" s="52">
        <f t="shared" si="1"/>
        <v>60.74</v>
      </c>
      <c r="L13" s="202">
        <v>15.74</v>
      </c>
      <c r="M13" s="202">
        <v>25</v>
      </c>
      <c r="N13" s="202"/>
      <c r="O13" s="202">
        <v>20</v>
      </c>
    </row>
    <row r="14" spans="1:15" ht="27" customHeight="1">
      <c r="A14" s="132" t="s">
        <v>86</v>
      </c>
      <c r="B14" s="202">
        <v>121.21</v>
      </c>
      <c r="C14" s="202">
        <v>121.21</v>
      </c>
      <c r="D14" s="52"/>
      <c r="E14" s="52"/>
      <c r="F14" s="202"/>
      <c r="G14" s="52"/>
      <c r="H14" s="52"/>
      <c r="I14" s="202"/>
      <c r="J14" s="52"/>
      <c r="K14" s="52">
        <f t="shared" si="1"/>
        <v>121.21</v>
      </c>
      <c r="L14" s="202">
        <v>110.13</v>
      </c>
      <c r="M14" s="202">
        <v>11.02</v>
      </c>
      <c r="N14" s="202">
        <v>0.06</v>
      </c>
      <c r="O14" s="202"/>
    </row>
    <row r="15" spans="1:15" ht="27" customHeight="1">
      <c r="A15" s="132" t="s">
        <v>87</v>
      </c>
      <c r="B15" s="202">
        <v>59.82</v>
      </c>
      <c r="C15" s="202">
        <v>49.82</v>
      </c>
      <c r="D15" s="223"/>
      <c r="E15" s="223"/>
      <c r="F15" s="202"/>
      <c r="G15" s="223"/>
      <c r="H15" s="223"/>
      <c r="I15" s="202">
        <v>10</v>
      </c>
      <c r="J15" s="236"/>
      <c r="K15" s="52">
        <f t="shared" si="1"/>
        <v>59.81999999999999</v>
      </c>
      <c r="L15" s="202">
        <v>44.62</v>
      </c>
      <c r="M15" s="202">
        <v>5.19</v>
      </c>
      <c r="N15" s="202">
        <v>0.01</v>
      </c>
      <c r="O15" s="202">
        <v>10</v>
      </c>
    </row>
    <row r="16" spans="1:15" ht="27" customHeight="1">
      <c r="A16" s="132" t="s">
        <v>88</v>
      </c>
      <c r="B16" s="202">
        <v>52.48</v>
      </c>
      <c r="C16" s="202">
        <v>47.48</v>
      </c>
      <c r="D16" s="223">
        <v>0</v>
      </c>
      <c r="E16" s="223">
        <v>0</v>
      </c>
      <c r="F16" s="202"/>
      <c r="G16" s="223"/>
      <c r="H16" s="223"/>
      <c r="I16" s="202">
        <v>5</v>
      </c>
      <c r="J16" s="236"/>
      <c r="K16" s="52">
        <f t="shared" si="1"/>
        <v>52.480000000000004</v>
      </c>
      <c r="L16" s="202">
        <v>42.78</v>
      </c>
      <c r="M16" s="202">
        <v>4.7</v>
      </c>
      <c r="N16" s="202"/>
      <c r="O16" s="202">
        <v>5</v>
      </c>
    </row>
    <row r="17" spans="1:15" ht="27" customHeight="1">
      <c r="A17" s="132" t="s">
        <v>89</v>
      </c>
      <c r="B17" s="202">
        <v>175.89</v>
      </c>
      <c r="C17" s="202"/>
      <c r="D17" s="52"/>
      <c r="E17" s="52"/>
      <c r="F17" s="202"/>
      <c r="G17" s="52"/>
      <c r="H17" s="52"/>
      <c r="I17" s="202">
        <v>175.89</v>
      </c>
      <c r="J17" s="52"/>
      <c r="K17" s="52">
        <f t="shared" si="1"/>
        <v>175.89000000000001</v>
      </c>
      <c r="L17" s="202">
        <v>131.55</v>
      </c>
      <c r="M17" s="202">
        <v>23.32</v>
      </c>
      <c r="N17" s="202">
        <v>0.02</v>
      </c>
      <c r="O17" s="202">
        <v>21</v>
      </c>
    </row>
    <row r="18" spans="1:15" ht="27" customHeight="1">
      <c r="A18" s="228"/>
      <c r="B18" s="52"/>
      <c r="C18" s="229"/>
      <c r="D18" s="52"/>
      <c r="E18" s="52"/>
      <c r="F18" s="52"/>
      <c r="G18" s="52"/>
      <c r="H18" s="52"/>
      <c r="I18" s="52"/>
      <c r="J18" s="52"/>
      <c r="K18" s="52"/>
      <c r="L18" s="238"/>
      <c r="M18" s="238"/>
      <c r="N18" s="238"/>
      <c r="O18" s="238"/>
    </row>
    <row r="19" spans="1:15" ht="27" customHeight="1">
      <c r="A19" s="228"/>
      <c r="B19" s="230"/>
      <c r="C19" s="109"/>
      <c r="D19" s="230"/>
      <c r="E19" s="230"/>
      <c r="F19" s="230"/>
      <c r="G19" s="230"/>
      <c r="H19" s="230"/>
      <c r="I19" s="230"/>
      <c r="J19" s="230"/>
      <c r="K19" s="230"/>
      <c r="L19" s="239"/>
      <c r="M19" s="239"/>
      <c r="N19" s="239"/>
      <c r="O19" s="112"/>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K134"/>
  <sheetViews>
    <sheetView showGridLines="0" showZeros="0" workbookViewId="0" topLeftCell="A1">
      <selection activeCell="F7" sqref="F7:J23"/>
    </sheetView>
  </sheetViews>
  <sheetFormatPr defaultColWidth="9.16015625" defaultRowHeight="11.25"/>
  <cols>
    <col min="1" max="1" width="36.33203125" style="54" customWidth="1"/>
    <col min="2" max="4" width="6.66015625" style="193" customWidth="1"/>
    <col min="5" max="5" width="45.83203125" style="54" customWidth="1"/>
    <col min="6" max="6" width="13.5" style="168" customWidth="1"/>
    <col min="7" max="7" width="12.83203125" style="168" customWidth="1"/>
    <col min="8" max="8" width="14.83203125" style="168" customWidth="1"/>
    <col min="9" max="9" width="14" style="168" customWidth="1"/>
    <col min="10" max="10" width="13.66015625" style="168" customWidth="1"/>
    <col min="11" max="16384" width="9.16015625" style="54" customWidth="1"/>
  </cols>
  <sheetData>
    <row r="1" spans="1:10" ht="33" customHeight="1">
      <c r="A1" s="114" t="s">
        <v>136</v>
      </c>
      <c r="B1" s="114"/>
      <c r="C1" s="114"/>
      <c r="D1" s="114"/>
      <c r="E1" s="114"/>
      <c r="F1" s="169"/>
      <c r="G1" s="169"/>
      <c r="H1" s="169"/>
      <c r="I1" s="169"/>
      <c r="J1" s="169"/>
    </row>
    <row r="2" spans="9:10" ht="15.75" customHeight="1">
      <c r="I2" s="177" t="s">
        <v>137</v>
      </c>
      <c r="J2" s="177"/>
    </row>
    <row r="3" spans="1:10" ht="28.5" customHeight="1">
      <c r="A3" s="41" t="s">
        <v>25</v>
      </c>
      <c r="B3" s="194"/>
      <c r="C3" s="194"/>
      <c r="D3" s="194"/>
      <c r="E3" s="115"/>
      <c r="F3" s="195"/>
      <c r="G3" s="195"/>
      <c r="H3" s="195"/>
      <c r="I3" s="208" t="s">
        <v>26</v>
      </c>
      <c r="J3" s="208"/>
    </row>
    <row r="4" spans="1:10" s="53" customFormat="1" ht="18" customHeight="1">
      <c r="A4" s="159" t="s">
        <v>69</v>
      </c>
      <c r="B4" s="63" t="s">
        <v>92</v>
      </c>
      <c r="C4" s="63"/>
      <c r="D4" s="63"/>
      <c r="E4" s="158" t="s">
        <v>93</v>
      </c>
      <c r="F4" s="143" t="s">
        <v>138</v>
      </c>
      <c r="G4" s="144"/>
      <c r="H4" s="144"/>
      <c r="I4" s="144"/>
      <c r="J4" s="145"/>
    </row>
    <row r="5" spans="1:10" s="53" customFormat="1" ht="12">
      <c r="A5" s="196"/>
      <c r="B5" s="159" t="s">
        <v>94</v>
      </c>
      <c r="C5" s="159" t="s">
        <v>95</v>
      </c>
      <c r="D5" s="159" t="s">
        <v>96</v>
      </c>
      <c r="E5" s="160"/>
      <c r="F5" s="197" t="s">
        <v>72</v>
      </c>
      <c r="G5" s="198" t="s">
        <v>73</v>
      </c>
      <c r="H5" s="199"/>
      <c r="I5" s="209"/>
      <c r="J5" s="197" t="s">
        <v>74</v>
      </c>
    </row>
    <row r="6" spans="1:11" s="53" customFormat="1" ht="30.75" customHeight="1">
      <c r="A6" s="161"/>
      <c r="B6" s="161"/>
      <c r="C6" s="161"/>
      <c r="D6" s="161"/>
      <c r="E6" s="162"/>
      <c r="F6" s="200"/>
      <c r="G6" s="200" t="s">
        <v>77</v>
      </c>
      <c r="H6" s="200" t="s">
        <v>78</v>
      </c>
      <c r="I6" s="200" t="s">
        <v>79</v>
      </c>
      <c r="J6" s="200"/>
      <c r="K6" s="61"/>
    </row>
    <row r="7" spans="1:11" s="53" customFormat="1" ht="21" customHeight="1">
      <c r="A7" s="201" t="s">
        <v>72</v>
      </c>
      <c r="B7" s="161"/>
      <c r="C7" s="161"/>
      <c r="D7" s="161"/>
      <c r="E7" s="162"/>
      <c r="F7" s="200">
        <v>2487.4599999999996</v>
      </c>
      <c r="G7" s="202">
        <v>1516.21</v>
      </c>
      <c r="H7" s="202">
        <v>232.39999999999998</v>
      </c>
      <c r="I7" s="202">
        <v>69.97</v>
      </c>
      <c r="J7" s="200">
        <v>668.88</v>
      </c>
      <c r="K7" s="61"/>
    </row>
    <row r="8" spans="1:10" ht="18" customHeight="1">
      <c r="A8" s="132" t="s">
        <v>80</v>
      </c>
      <c r="B8" s="120"/>
      <c r="C8" s="120"/>
      <c r="D8" s="120"/>
      <c r="E8" s="173"/>
      <c r="F8" s="52">
        <f>G8+H8+I8+J8</f>
        <v>798.92</v>
      </c>
      <c r="G8" s="202">
        <v>159.75</v>
      </c>
      <c r="H8" s="202">
        <v>30.38</v>
      </c>
      <c r="I8" s="202">
        <v>20.91</v>
      </c>
      <c r="J8" s="174">
        <f>J9+J15+J19+J22</f>
        <v>587.88</v>
      </c>
    </row>
    <row r="9" spans="1:10" ht="18" customHeight="1">
      <c r="A9" s="132"/>
      <c r="B9" s="117" t="s">
        <v>122</v>
      </c>
      <c r="C9" s="117"/>
      <c r="D9" s="117"/>
      <c r="E9" s="173" t="s">
        <v>103</v>
      </c>
      <c r="F9" s="52">
        <v>731.92</v>
      </c>
      <c r="G9" s="52">
        <v>115.39</v>
      </c>
      <c r="H9" s="52">
        <v>27.31</v>
      </c>
      <c r="I9" s="52"/>
      <c r="J9" s="52">
        <f>J10</f>
        <v>587.88</v>
      </c>
    </row>
    <row r="10" spans="1:10" ht="18" customHeight="1">
      <c r="A10" s="132"/>
      <c r="B10" s="117" t="s">
        <v>122</v>
      </c>
      <c r="C10" s="117" t="s">
        <v>101</v>
      </c>
      <c r="D10" s="117"/>
      <c r="E10" s="173" t="s">
        <v>139</v>
      </c>
      <c r="F10" s="52">
        <v>731.92</v>
      </c>
      <c r="G10" s="52">
        <v>115.39</v>
      </c>
      <c r="H10" s="52">
        <v>27.31</v>
      </c>
      <c r="I10" s="52"/>
      <c r="J10" s="52">
        <f>SUM(J11:J14)</f>
        <v>587.88</v>
      </c>
    </row>
    <row r="11" spans="1:10" ht="18" customHeight="1">
      <c r="A11" s="132"/>
      <c r="B11" s="117" t="s">
        <v>122</v>
      </c>
      <c r="C11" s="117" t="s">
        <v>101</v>
      </c>
      <c r="D11" s="117" t="s">
        <v>104</v>
      </c>
      <c r="E11" s="173" t="s">
        <v>140</v>
      </c>
      <c r="F11" s="52">
        <v>143.6</v>
      </c>
      <c r="G11" s="52">
        <v>115.39</v>
      </c>
      <c r="H11" s="52">
        <v>27.31</v>
      </c>
      <c r="I11" s="52">
        <v>0.9</v>
      </c>
      <c r="J11" s="52"/>
    </row>
    <row r="12" spans="1:10" ht="18" customHeight="1">
      <c r="A12" s="132"/>
      <c r="B12" s="117" t="s">
        <v>122</v>
      </c>
      <c r="C12" s="117" t="s">
        <v>101</v>
      </c>
      <c r="D12" s="117" t="s">
        <v>106</v>
      </c>
      <c r="E12" s="173" t="s">
        <v>141</v>
      </c>
      <c r="F12" s="52">
        <v>352.88</v>
      </c>
      <c r="G12" s="52"/>
      <c r="H12" s="52"/>
      <c r="I12" s="52"/>
      <c r="J12" s="52">
        <v>352.88</v>
      </c>
    </row>
    <row r="13" spans="1:10" ht="18" customHeight="1">
      <c r="A13" s="132"/>
      <c r="B13" s="117" t="s">
        <v>122</v>
      </c>
      <c r="C13" s="117" t="s">
        <v>101</v>
      </c>
      <c r="D13" s="117" t="s">
        <v>107</v>
      </c>
      <c r="E13" s="173" t="s">
        <v>142</v>
      </c>
      <c r="F13" s="52">
        <v>10</v>
      </c>
      <c r="G13" s="52"/>
      <c r="H13" s="52"/>
      <c r="I13" s="52"/>
      <c r="J13" s="52">
        <v>10</v>
      </c>
    </row>
    <row r="14" spans="1:10" ht="18" customHeight="1">
      <c r="A14" s="132"/>
      <c r="B14" s="117" t="s">
        <v>122</v>
      </c>
      <c r="C14" s="117" t="s">
        <v>101</v>
      </c>
      <c r="D14" s="117" t="s">
        <v>123</v>
      </c>
      <c r="E14" s="173" t="s">
        <v>143</v>
      </c>
      <c r="F14" s="52">
        <v>225</v>
      </c>
      <c r="G14" s="52"/>
      <c r="H14" s="52"/>
      <c r="I14" s="52"/>
      <c r="J14" s="52">
        <v>225</v>
      </c>
    </row>
    <row r="15" spans="1:10" ht="18" customHeight="1">
      <c r="A15" s="132"/>
      <c r="B15" s="117" t="s">
        <v>124</v>
      </c>
      <c r="C15" s="117"/>
      <c r="D15" s="117"/>
      <c r="E15" s="173" t="s">
        <v>108</v>
      </c>
      <c r="F15" s="52">
        <v>44.2</v>
      </c>
      <c r="G15" s="52">
        <v>21.12</v>
      </c>
      <c r="H15" s="52"/>
      <c r="I15" s="52"/>
      <c r="J15" s="52"/>
    </row>
    <row r="16" spans="1:10" ht="18" customHeight="1">
      <c r="A16" s="132"/>
      <c r="B16" s="117" t="s">
        <v>124</v>
      </c>
      <c r="C16" s="117" t="s">
        <v>109</v>
      </c>
      <c r="D16" s="117"/>
      <c r="E16" s="173" t="s">
        <v>144</v>
      </c>
      <c r="F16" s="52">
        <v>44.2</v>
      </c>
      <c r="G16" s="52">
        <v>21.12</v>
      </c>
      <c r="H16" s="52">
        <v>3.07</v>
      </c>
      <c r="I16" s="52"/>
      <c r="J16" s="52"/>
    </row>
    <row r="17" spans="1:10" ht="24" customHeight="1">
      <c r="A17" s="132"/>
      <c r="B17" s="117" t="s">
        <v>124</v>
      </c>
      <c r="C17" s="117" t="s">
        <v>109</v>
      </c>
      <c r="D17" s="117" t="s">
        <v>104</v>
      </c>
      <c r="E17" s="173" t="s">
        <v>145</v>
      </c>
      <c r="F17" s="52">
        <v>23.08</v>
      </c>
      <c r="G17" s="52"/>
      <c r="H17" s="52">
        <v>3.07</v>
      </c>
      <c r="I17" s="52">
        <v>20.01</v>
      </c>
      <c r="J17" s="52"/>
    </row>
    <row r="18" spans="1:10" ht="27.75" customHeight="1">
      <c r="A18" s="82"/>
      <c r="B18" s="117" t="s">
        <v>124</v>
      </c>
      <c r="C18" s="117" t="s">
        <v>109</v>
      </c>
      <c r="D18" s="117" t="s">
        <v>109</v>
      </c>
      <c r="E18" s="173" t="s">
        <v>146</v>
      </c>
      <c r="F18" s="52">
        <f>SUM(G18:J18)</f>
        <v>21.12</v>
      </c>
      <c r="G18" s="52">
        <v>21.12</v>
      </c>
      <c r="H18" s="52"/>
      <c r="I18" s="52"/>
      <c r="J18" s="52"/>
    </row>
    <row r="19" spans="1:10" ht="18" customHeight="1">
      <c r="A19" s="82"/>
      <c r="B19" s="117" t="s">
        <v>125</v>
      </c>
      <c r="C19" s="117"/>
      <c r="D19" s="117"/>
      <c r="E19" s="173" t="s">
        <v>147</v>
      </c>
      <c r="F19" s="52">
        <v>10.57</v>
      </c>
      <c r="G19" s="52">
        <v>10.57</v>
      </c>
      <c r="H19" s="52"/>
      <c r="I19" s="52"/>
      <c r="J19" s="52"/>
    </row>
    <row r="20" spans="1:10" ht="18" customHeight="1">
      <c r="A20" s="82"/>
      <c r="B20" s="117" t="s">
        <v>125</v>
      </c>
      <c r="C20" s="117" t="s">
        <v>126</v>
      </c>
      <c r="D20" s="117"/>
      <c r="E20" s="173" t="s">
        <v>148</v>
      </c>
      <c r="F20" s="52">
        <v>10.57</v>
      </c>
      <c r="G20" s="52">
        <v>10.57</v>
      </c>
      <c r="H20" s="52"/>
      <c r="I20" s="52"/>
      <c r="J20" s="52"/>
    </row>
    <row r="21" spans="1:10" ht="18" customHeight="1">
      <c r="A21" s="82"/>
      <c r="B21" s="117" t="s">
        <v>125</v>
      </c>
      <c r="C21" s="117" t="s">
        <v>126</v>
      </c>
      <c r="D21" s="117" t="s">
        <v>104</v>
      </c>
      <c r="E21" s="173" t="s">
        <v>149</v>
      </c>
      <c r="F21" s="52">
        <v>10.57</v>
      </c>
      <c r="G21" s="52">
        <v>10.57</v>
      </c>
      <c r="H21" s="52"/>
      <c r="I21" s="52"/>
      <c r="J21" s="52"/>
    </row>
    <row r="22" spans="1:10" ht="18" customHeight="1">
      <c r="A22" s="82"/>
      <c r="B22" s="117" t="s">
        <v>127</v>
      </c>
      <c r="C22" s="117"/>
      <c r="D22" s="117"/>
      <c r="E22" s="173" t="s">
        <v>111</v>
      </c>
      <c r="F22" s="52">
        <v>12.67</v>
      </c>
      <c r="G22" s="52">
        <v>12.67</v>
      </c>
      <c r="H22" s="52"/>
      <c r="I22" s="52"/>
      <c r="J22" s="52"/>
    </row>
    <row r="23" spans="1:10" ht="18" customHeight="1">
      <c r="A23" s="82"/>
      <c r="B23" s="117" t="s">
        <v>127</v>
      </c>
      <c r="C23" s="117" t="s">
        <v>102</v>
      </c>
      <c r="D23" s="117"/>
      <c r="E23" s="173" t="s">
        <v>150</v>
      </c>
      <c r="F23" s="52">
        <v>12.67</v>
      </c>
      <c r="G23" s="52">
        <v>12.67</v>
      </c>
      <c r="H23" s="52"/>
      <c r="I23" s="52"/>
      <c r="J23" s="52"/>
    </row>
    <row r="24" spans="1:10" ht="18" customHeight="1">
      <c r="A24" s="82"/>
      <c r="B24" s="117" t="s">
        <v>127</v>
      </c>
      <c r="C24" s="117" t="s">
        <v>102</v>
      </c>
      <c r="D24" s="117" t="s">
        <v>104</v>
      </c>
      <c r="E24" s="173" t="s">
        <v>151</v>
      </c>
      <c r="F24" s="52">
        <v>12.67</v>
      </c>
      <c r="G24" s="52">
        <v>12.67</v>
      </c>
      <c r="H24" s="52"/>
      <c r="I24" s="52"/>
      <c r="J24" s="52"/>
    </row>
    <row r="25" spans="1:10" ht="18" customHeight="1">
      <c r="A25" s="132" t="s">
        <v>81</v>
      </c>
      <c r="B25" s="117"/>
      <c r="C25" s="117"/>
      <c r="D25" s="117"/>
      <c r="E25" s="173"/>
      <c r="F25" s="174">
        <f>F26+F29+F33+F36</f>
        <v>64.75</v>
      </c>
      <c r="G25" s="174">
        <f>G26+G29+G33+G36</f>
        <v>53.580000000000005</v>
      </c>
      <c r="H25" s="174">
        <f>H26+H29+H33+H36</f>
        <v>10.649999999999999</v>
      </c>
      <c r="I25" s="174">
        <f>I26+I29+I33+I36</f>
        <v>0.52</v>
      </c>
      <c r="J25" s="174">
        <f>J26+J29+J33+J36</f>
        <v>0</v>
      </c>
    </row>
    <row r="26" spans="1:10" ht="18" customHeight="1">
      <c r="A26" s="82"/>
      <c r="B26" s="117" t="s">
        <v>122</v>
      </c>
      <c r="C26" s="117"/>
      <c r="D26" s="117"/>
      <c r="E26" s="173" t="s">
        <v>103</v>
      </c>
      <c r="F26" s="52">
        <f>SUM(G26:I26)</f>
        <v>49.839999999999996</v>
      </c>
      <c r="G26" s="52">
        <v>39.22</v>
      </c>
      <c r="H26" s="52">
        <v>10.61</v>
      </c>
      <c r="I26" s="52">
        <v>0.01</v>
      </c>
      <c r="J26" s="52"/>
    </row>
    <row r="27" spans="1:10" ht="18" customHeight="1">
      <c r="A27" s="82"/>
      <c r="B27" s="117" t="s">
        <v>122</v>
      </c>
      <c r="C27" s="117" t="s">
        <v>101</v>
      </c>
      <c r="D27" s="117"/>
      <c r="E27" s="173" t="s">
        <v>139</v>
      </c>
      <c r="F27" s="52">
        <f aca="true" t="shared" si="0" ref="F27:F32">SUM(G27:I27)</f>
        <v>49.839999999999996</v>
      </c>
      <c r="G27" s="52">
        <v>39.22</v>
      </c>
      <c r="H27" s="52">
        <v>10.61</v>
      </c>
      <c r="I27" s="52">
        <v>0.01</v>
      </c>
      <c r="J27" s="52"/>
    </row>
    <row r="28" spans="1:10" ht="18" customHeight="1">
      <c r="A28" s="82"/>
      <c r="B28" s="117" t="s">
        <v>122</v>
      </c>
      <c r="C28" s="117" t="s">
        <v>101</v>
      </c>
      <c r="D28" s="117" t="s">
        <v>104</v>
      </c>
      <c r="E28" s="173" t="s">
        <v>140</v>
      </c>
      <c r="F28" s="52">
        <f t="shared" si="0"/>
        <v>49.839999999999996</v>
      </c>
      <c r="G28" s="52">
        <v>39.22</v>
      </c>
      <c r="H28" s="52">
        <v>10.61</v>
      </c>
      <c r="I28" s="52">
        <v>0.01</v>
      </c>
      <c r="J28" s="52"/>
    </row>
    <row r="29" spans="1:10" ht="18" customHeight="1">
      <c r="A29" s="82"/>
      <c r="B29" s="117" t="s">
        <v>124</v>
      </c>
      <c r="C29" s="117"/>
      <c r="D29" s="117"/>
      <c r="E29" s="173" t="s">
        <v>108</v>
      </c>
      <c r="F29" s="52">
        <v>7.86</v>
      </c>
      <c r="G29" s="52">
        <v>7.31</v>
      </c>
      <c r="H29" s="52">
        <v>0.04</v>
      </c>
      <c r="I29" s="52">
        <v>0.51</v>
      </c>
      <c r="J29" s="52"/>
    </row>
    <row r="30" spans="1:10" ht="18" customHeight="1">
      <c r="A30" s="82"/>
      <c r="B30" s="117" t="s">
        <v>124</v>
      </c>
      <c r="C30" s="117" t="s">
        <v>109</v>
      </c>
      <c r="D30" s="117"/>
      <c r="E30" s="173" t="s">
        <v>144</v>
      </c>
      <c r="F30" s="52">
        <f>F31+F32</f>
        <v>7.859999999999999</v>
      </c>
      <c r="G30" s="52">
        <f>G31+G32</f>
        <v>7.31</v>
      </c>
      <c r="H30" s="52">
        <f>H31+H32</f>
        <v>0.04</v>
      </c>
      <c r="I30" s="52">
        <f>I31+I32</f>
        <v>0.51</v>
      </c>
      <c r="J30" s="52"/>
    </row>
    <row r="31" spans="1:10" ht="18" customHeight="1">
      <c r="A31" s="82"/>
      <c r="B31" s="117" t="s">
        <v>124</v>
      </c>
      <c r="C31" s="117" t="s">
        <v>109</v>
      </c>
      <c r="D31" s="117" t="s">
        <v>104</v>
      </c>
      <c r="E31" s="173" t="s">
        <v>145</v>
      </c>
      <c r="F31" s="52">
        <f t="shared" si="0"/>
        <v>0.55</v>
      </c>
      <c r="G31" s="52"/>
      <c r="H31" s="52">
        <v>0.04</v>
      </c>
      <c r="I31" s="52">
        <v>0.51</v>
      </c>
      <c r="J31" s="52"/>
    </row>
    <row r="32" spans="1:10" ht="18" customHeight="1">
      <c r="A32" s="82"/>
      <c r="B32" s="117" t="s">
        <v>124</v>
      </c>
      <c r="C32" s="117" t="s">
        <v>109</v>
      </c>
      <c r="D32" s="117" t="s">
        <v>109</v>
      </c>
      <c r="E32" s="173" t="s">
        <v>146</v>
      </c>
      <c r="F32" s="52">
        <f t="shared" si="0"/>
        <v>7.31</v>
      </c>
      <c r="G32" s="52">
        <v>7.31</v>
      </c>
      <c r="H32" s="52"/>
      <c r="I32" s="52"/>
      <c r="J32" s="52"/>
    </row>
    <row r="33" spans="1:10" ht="18" customHeight="1">
      <c r="A33" s="82"/>
      <c r="B33" s="117" t="s">
        <v>125</v>
      </c>
      <c r="C33" s="117"/>
      <c r="D33" s="117"/>
      <c r="E33" s="173" t="s">
        <v>147</v>
      </c>
      <c r="F33" s="52">
        <v>2.74</v>
      </c>
      <c r="G33" s="52">
        <v>2.74</v>
      </c>
      <c r="H33" s="52"/>
      <c r="I33" s="52"/>
      <c r="J33" s="52"/>
    </row>
    <row r="34" spans="1:10" ht="18" customHeight="1">
      <c r="A34" s="82"/>
      <c r="B34" s="117"/>
      <c r="C34" s="117" t="s">
        <v>126</v>
      </c>
      <c r="D34" s="117"/>
      <c r="E34" s="173" t="s">
        <v>148</v>
      </c>
      <c r="F34" s="52">
        <v>2.74</v>
      </c>
      <c r="G34" s="52">
        <v>2.74</v>
      </c>
      <c r="H34" s="52"/>
      <c r="I34" s="52"/>
      <c r="J34" s="52"/>
    </row>
    <row r="35" spans="1:10" ht="18" customHeight="1">
      <c r="A35" s="82"/>
      <c r="B35" s="117"/>
      <c r="C35" s="117"/>
      <c r="D35" s="117" t="s">
        <v>104</v>
      </c>
      <c r="E35" s="173" t="s">
        <v>149</v>
      </c>
      <c r="F35" s="52">
        <v>2.74</v>
      </c>
      <c r="G35" s="52">
        <v>2.74</v>
      </c>
      <c r="H35" s="52"/>
      <c r="I35" s="52"/>
      <c r="J35" s="52"/>
    </row>
    <row r="36" spans="1:10" ht="18" customHeight="1">
      <c r="A36" s="82"/>
      <c r="B36" s="117" t="s">
        <v>127</v>
      </c>
      <c r="C36" s="117"/>
      <c r="D36" s="117"/>
      <c r="E36" s="173" t="s">
        <v>111</v>
      </c>
      <c r="F36" s="52">
        <v>4.31</v>
      </c>
      <c r="G36" s="52">
        <v>4.31</v>
      </c>
      <c r="H36" s="52"/>
      <c r="I36" s="52"/>
      <c r="J36" s="52"/>
    </row>
    <row r="37" spans="1:10" ht="18" customHeight="1">
      <c r="A37" s="82"/>
      <c r="B37" s="117"/>
      <c r="C37" s="117" t="s">
        <v>102</v>
      </c>
      <c r="D37" s="117"/>
      <c r="E37" s="173" t="s">
        <v>150</v>
      </c>
      <c r="F37" s="52">
        <v>4.31</v>
      </c>
      <c r="G37" s="52">
        <v>4.31</v>
      </c>
      <c r="H37" s="52"/>
      <c r="I37" s="52"/>
      <c r="J37" s="52"/>
    </row>
    <row r="38" spans="1:10" ht="18" customHeight="1">
      <c r="A38" s="82"/>
      <c r="B38" s="117"/>
      <c r="C38" s="117"/>
      <c r="D38" s="117" t="s">
        <v>104</v>
      </c>
      <c r="E38" s="173" t="s">
        <v>151</v>
      </c>
      <c r="F38" s="52">
        <v>4.31</v>
      </c>
      <c r="G38" s="52">
        <v>4.31</v>
      </c>
      <c r="H38" s="52"/>
      <c r="I38" s="52"/>
      <c r="J38" s="52"/>
    </row>
    <row r="39" spans="1:10" ht="18" customHeight="1">
      <c r="A39" s="116" t="s">
        <v>152</v>
      </c>
      <c r="B39" s="117"/>
      <c r="C39" s="117"/>
      <c r="D39" s="117"/>
      <c r="E39" s="173"/>
      <c r="F39" s="174">
        <f>SUM(G39:J39)</f>
        <v>58.19</v>
      </c>
      <c r="G39" s="174">
        <v>43.3</v>
      </c>
      <c r="H39" s="174">
        <v>8.03</v>
      </c>
      <c r="I39" s="174">
        <v>1.86</v>
      </c>
      <c r="J39" s="174">
        <v>5</v>
      </c>
    </row>
    <row r="40" spans="1:10" ht="18" customHeight="1">
      <c r="A40" s="203"/>
      <c r="B40" s="204" t="s">
        <v>122</v>
      </c>
      <c r="C40" s="117"/>
      <c r="D40" s="117"/>
      <c r="E40" s="173" t="s">
        <v>103</v>
      </c>
      <c r="F40" s="52">
        <v>40.4</v>
      </c>
      <c r="G40" s="52">
        <v>31.5</v>
      </c>
      <c r="H40" s="52">
        <v>8.03</v>
      </c>
      <c r="I40" s="52">
        <v>0.87</v>
      </c>
      <c r="J40" s="179"/>
    </row>
    <row r="41" spans="1:10" ht="18" customHeight="1">
      <c r="A41" s="82"/>
      <c r="B41" s="117" t="s">
        <v>122</v>
      </c>
      <c r="C41" s="204" t="s">
        <v>101</v>
      </c>
      <c r="D41" s="117"/>
      <c r="E41" s="205" t="s">
        <v>139</v>
      </c>
      <c r="F41" s="52">
        <v>40.4</v>
      </c>
      <c r="G41" s="52">
        <v>31.5</v>
      </c>
      <c r="H41" s="52">
        <v>8.03</v>
      </c>
      <c r="I41" s="52">
        <v>0.87</v>
      </c>
      <c r="J41" s="179"/>
    </row>
    <row r="42" spans="1:10" ht="18" customHeight="1">
      <c r="A42" s="82"/>
      <c r="B42" s="117" t="s">
        <v>122</v>
      </c>
      <c r="C42" s="204" t="s">
        <v>101</v>
      </c>
      <c r="D42" s="204" t="s">
        <v>104</v>
      </c>
      <c r="E42" s="205" t="s">
        <v>140</v>
      </c>
      <c r="F42" s="52">
        <v>40.4</v>
      </c>
      <c r="G42" s="52">
        <v>31.5</v>
      </c>
      <c r="H42" s="52">
        <v>8.03</v>
      </c>
      <c r="I42" s="52">
        <v>0.87</v>
      </c>
      <c r="J42" s="179"/>
    </row>
    <row r="43" spans="1:10" ht="18" customHeight="1">
      <c r="A43" s="82"/>
      <c r="B43" s="117" t="s">
        <v>124</v>
      </c>
      <c r="C43" s="117"/>
      <c r="D43" s="117"/>
      <c r="E43" s="173" t="s">
        <v>108</v>
      </c>
      <c r="F43" s="179">
        <v>0.99</v>
      </c>
      <c r="G43" s="52"/>
      <c r="H43" s="52"/>
      <c r="I43" s="52">
        <v>0.99</v>
      </c>
      <c r="J43" s="179"/>
    </row>
    <row r="44" spans="1:10" ht="18" customHeight="1">
      <c r="A44" s="82"/>
      <c r="B44" s="117" t="s">
        <v>124</v>
      </c>
      <c r="C44" s="117" t="s">
        <v>109</v>
      </c>
      <c r="D44" s="117"/>
      <c r="E44" s="173" t="s">
        <v>144</v>
      </c>
      <c r="F44" s="179">
        <v>0.99</v>
      </c>
      <c r="G44" s="52"/>
      <c r="H44" s="52"/>
      <c r="I44" s="52">
        <v>0.99</v>
      </c>
      <c r="J44" s="179"/>
    </row>
    <row r="45" spans="1:10" ht="18" customHeight="1">
      <c r="A45" s="82"/>
      <c r="B45" s="117" t="s">
        <v>124</v>
      </c>
      <c r="C45" s="117" t="s">
        <v>109</v>
      </c>
      <c r="D45" s="204" t="s">
        <v>104</v>
      </c>
      <c r="E45" s="173" t="s">
        <v>145</v>
      </c>
      <c r="F45" s="179">
        <v>0.99</v>
      </c>
      <c r="G45" s="52"/>
      <c r="H45" s="52"/>
      <c r="I45" s="52">
        <v>0.99</v>
      </c>
      <c r="J45" s="179"/>
    </row>
    <row r="46" spans="1:10" ht="18" customHeight="1">
      <c r="A46" s="82"/>
      <c r="B46" s="117" t="s">
        <v>124</v>
      </c>
      <c r="C46" s="117" t="s">
        <v>109</v>
      </c>
      <c r="D46" s="117" t="s">
        <v>109</v>
      </c>
      <c r="E46" s="173" t="s">
        <v>153</v>
      </c>
      <c r="F46" s="179">
        <v>5.79</v>
      </c>
      <c r="G46" s="52">
        <v>5.79</v>
      </c>
      <c r="H46" s="52"/>
      <c r="I46" s="52"/>
      <c r="J46" s="179"/>
    </row>
    <row r="47" spans="1:10" ht="18" customHeight="1">
      <c r="A47" s="82"/>
      <c r="B47" s="117" t="s">
        <v>125</v>
      </c>
      <c r="C47" s="117"/>
      <c r="D47" s="117"/>
      <c r="E47" s="173" t="s">
        <v>110</v>
      </c>
      <c r="F47" s="179">
        <v>2.56</v>
      </c>
      <c r="G47" s="52">
        <v>2.56</v>
      </c>
      <c r="H47" s="52"/>
      <c r="I47" s="52"/>
      <c r="J47" s="179"/>
    </row>
    <row r="48" spans="1:10" ht="18" customHeight="1">
      <c r="A48" s="82"/>
      <c r="B48" s="117" t="s">
        <v>125</v>
      </c>
      <c r="C48" s="117" t="s">
        <v>126</v>
      </c>
      <c r="D48" s="117"/>
      <c r="E48" s="173" t="s">
        <v>148</v>
      </c>
      <c r="F48" s="52">
        <v>2.56</v>
      </c>
      <c r="G48" s="52">
        <v>2.56</v>
      </c>
      <c r="H48" s="52"/>
      <c r="I48" s="52"/>
      <c r="J48" s="52"/>
    </row>
    <row r="49" spans="1:10" ht="18" customHeight="1">
      <c r="A49" s="82"/>
      <c r="B49" s="117" t="s">
        <v>125</v>
      </c>
      <c r="C49" s="117" t="s">
        <v>126</v>
      </c>
      <c r="D49" s="117" t="s">
        <v>104</v>
      </c>
      <c r="E49" s="173" t="s">
        <v>149</v>
      </c>
      <c r="F49" s="52">
        <v>2.56</v>
      </c>
      <c r="G49" s="52">
        <v>2.56</v>
      </c>
      <c r="H49" s="52"/>
      <c r="I49" s="52"/>
      <c r="J49" s="52"/>
    </row>
    <row r="50" spans="1:10" ht="18" customHeight="1">
      <c r="A50" s="82"/>
      <c r="B50" s="117" t="s">
        <v>127</v>
      </c>
      <c r="C50" s="117"/>
      <c r="D50" s="117"/>
      <c r="E50" s="173" t="s">
        <v>111</v>
      </c>
      <c r="F50" s="52">
        <v>3.45</v>
      </c>
      <c r="G50" s="52">
        <v>3.45</v>
      </c>
      <c r="H50" s="52"/>
      <c r="I50" s="52"/>
      <c r="J50" s="52"/>
    </row>
    <row r="51" spans="1:10" ht="18" customHeight="1">
      <c r="A51" s="82"/>
      <c r="B51" s="117" t="s">
        <v>127</v>
      </c>
      <c r="C51" s="117" t="s">
        <v>102</v>
      </c>
      <c r="D51" s="117"/>
      <c r="E51" s="173" t="s">
        <v>150</v>
      </c>
      <c r="F51" s="52">
        <v>3.45</v>
      </c>
      <c r="G51" s="52">
        <v>3.45</v>
      </c>
      <c r="H51" s="52"/>
      <c r="I51" s="52"/>
      <c r="J51" s="52"/>
    </row>
    <row r="52" spans="1:10" ht="18" customHeight="1">
      <c r="A52" s="82"/>
      <c r="B52" s="117" t="s">
        <v>127</v>
      </c>
      <c r="C52" s="117" t="s">
        <v>102</v>
      </c>
      <c r="D52" s="117" t="s">
        <v>104</v>
      </c>
      <c r="E52" s="173" t="s">
        <v>151</v>
      </c>
      <c r="F52" s="52">
        <v>3.45</v>
      </c>
      <c r="G52" s="52">
        <v>3.45</v>
      </c>
      <c r="H52" s="52"/>
      <c r="I52" s="52"/>
      <c r="J52" s="52"/>
    </row>
    <row r="53" spans="1:10" ht="18" customHeight="1">
      <c r="A53" s="82"/>
      <c r="B53" s="117">
        <v>229</v>
      </c>
      <c r="C53" s="117"/>
      <c r="D53" s="117"/>
      <c r="E53" s="173" t="s">
        <v>112</v>
      </c>
      <c r="F53" s="52">
        <v>5</v>
      </c>
      <c r="G53" s="52"/>
      <c r="H53" s="52"/>
      <c r="I53" s="52"/>
      <c r="J53" s="52">
        <v>5</v>
      </c>
    </row>
    <row r="54" spans="1:10" ht="18" customHeight="1">
      <c r="A54" s="82"/>
      <c r="B54" s="117">
        <v>229</v>
      </c>
      <c r="C54" s="117">
        <v>60</v>
      </c>
      <c r="D54" s="117"/>
      <c r="E54" s="173" t="s">
        <v>62</v>
      </c>
      <c r="F54" s="52">
        <f>SUM(G54:J54)</f>
        <v>5</v>
      </c>
      <c r="G54" s="52"/>
      <c r="H54" s="52"/>
      <c r="I54" s="52"/>
      <c r="J54" s="52">
        <v>5</v>
      </c>
    </row>
    <row r="55" spans="1:10" ht="18" customHeight="1">
      <c r="A55" s="82"/>
      <c r="B55" s="117">
        <v>229</v>
      </c>
      <c r="C55" s="117">
        <v>60</v>
      </c>
      <c r="D55" s="117" t="s">
        <v>101</v>
      </c>
      <c r="E55" s="173" t="s">
        <v>154</v>
      </c>
      <c r="F55" s="52">
        <f>SUM(G55:J55)</f>
        <v>5</v>
      </c>
      <c r="G55" s="52"/>
      <c r="H55" s="52"/>
      <c r="I55" s="175"/>
      <c r="J55" s="52">
        <v>5</v>
      </c>
    </row>
    <row r="56" spans="1:10" ht="18" customHeight="1">
      <c r="A56" s="132" t="s">
        <v>83</v>
      </c>
      <c r="B56" s="63"/>
      <c r="C56" s="63"/>
      <c r="D56" s="206"/>
      <c r="E56" s="207"/>
      <c r="F56" s="200">
        <v>1065.46</v>
      </c>
      <c r="G56" s="200">
        <v>961.41</v>
      </c>
      <c r="H56" s="200">
        <v>101.08</v>
      </c>
      <c r="I56" s="200">
        <v>2.97</v>
      </c>
      <c r="J56" s="52"/>
    </row>
    <row r="57" spans="1:10" ht="18" customHeight="1">
      <c r="A57" s="82"/>
      <c r="B57" s="52" t="s">
        <v>121</v>
      </c>
      <c r="C57" s="52"/>
      <c r="D57" s="52"/>
      <c r="E57" s="128" t="s">
        <v>100</v>
      </c>
      <c r="F57" s="52">
        <v>771.55</v>
      </c>
      <c r="G57" s="52">
        <v>664.53</v>
      </c>
      <c r="H57" s="52">
        <v>104.05</v>
      </c>
      <c r="I57" s="52">
        <v>2.97</v>
      </c>
      <c r="J57" s="52"/>
    </row>
    <row r="58" spans="1:10" ht="18" customHeight="1">
      <c r="A58" s="82"/>
      <c r="B58" s="318" t="s">
        <v>121</v>
      </c>
      <c r="C58" s="52" t="s">
        <v>101</v>
      </c>
      <c r="D58" s="52"/>
      <c r="E58" s="128" t="s">
        <v>155</v>
      </c>
      <c r="F58" s="52">
        <v>771.55</v>
      </c>
      <c r="G58" s="52">
        <v>664.53</v>
      </c>
      <c r="H58" s="52">
        <v>104.05</v>
      </c>
      <c r="I58" s="52"/>
      <c r="J58" s="52"/>
    </row>
    <row r="59" spans="1:10" ht="18" customHeight="1">
      <c r="A59" s="82"/>
      <c r="B59" s="52" t="s">
        <v>121</v>
      </c>
      <c r="C59" s="52" t="s">
        <v>101</v>
      </c>
      <c r="D59" s="52" t="s">
        <v>102</v>
      </c>
      <c r="E59" s="128" t="s">
        <v>156</v>
      </c>
      <c r="F59" s="52">
        <v>771.55</v>
      </c>
      <c r="G59" s="52">
        <v>664.53</v>
      </c>
      <c r="H59" s="52">
        <v>104.05</v>
      </c>
      <c r="I59" s="52"/>
      <c r="J59" s="52"/>
    </row>
    <row r="60" spans="1:10" ht="18" customHeight="1">
      <c r="A60" s="82"/>
      <c r="B60" s="318" t="s">
        <v>124</v>
      </c>
      <c r="C60" s="52"/>
      <c r="D60" s="52"/>
      <c r="E60" s="128" t="s">
        <v>108</v>
      </c>
      <c r="F60" s="52">
        <v>167.39</v>
      </c>
      <c r="G60" s="52">
        <v>167.39</v>
      </c>
      <c r="H60" s="52"/>
      <c r="I60" s="52"/>
      <c r="J60" s="52"/>
    </row>
    <row r="61" spans="1:10" ht="18" customHeight="1">
      <c r="A61" s="82"/>
      <c r="B61" s="318" t="s">
        <v>124</v>
      </c>
      <c r="C61" s="318" t="s">
        <v>109</v>
      </c>
      <c r="D61" s="52"/>
      <c r="E61" s="128" t="s">
        <v>144</v>
      </c>
      <c r="F61" s="52">
        <v>167.39</v>
      </c>
      <c r="G61" s="52">
        <v>167.39</v>
      </c>
      <c r="H61" s="52"/>
      <c r="I61" s="52"/>
      <c r="J61" s="52"/>
    </row>
    <row r="62" spans="1:10" ht="18" customHeight="1">
      <c r="A62" s="82"/>
      <c r="B62" s="318" t="s">
        <v>124</v>
      </c>
      <c r="C62" s="318" t="s">
        <v>109</v>
      </c>
      <c r="D62" s="318" t="s">
        <v>102</v>
      </c>
      <c r="E62" s="128" t="s">
        <v>157</v>
      </c>
      <c r="F62" s="52">
        <v>46.63</v>
      </c>
      <c r="G62" s="52">
        <v>46.63</v>
      </c>
      <c r="H62" s="52"/>
      <c r="I62" s="52"/>
      <c r="J62" s="52"/>
    </row>
    <row r="63" spans="1:10" ht="18" customHeight="1">
      <c r="A63" s="82"/>
      <c r="B63" s="318" t="s">
        <v>124</v>
      </c>
      <c r="C63" s="318" t="s">
        <v>109</v>
      </c>
      <c r="D63" s="318" t="s">
        <v>109</v>
      </c>
      <c r="E63" s="128" t="s">
        <v>153</v>
      </c>
      <c r="F63" s="52">
        <v>120.76</v>
      </c>
      <c r="G63" s="52">
        <v>120.76</v>
      </c>
      <c r="H63" s="52"/>
      <c r="I63" s="52"/>
      <c r="J63" s="52"/>
    </row>
    <row r="64" spans="1:10" ht="18" customHeight="1">
      <c r="A64" s="82"/>
      <c r="B64" s="52" t="s">
        <v>125</v>
      </c>
      <c r="C64" s="52"/>
      <c r="D64" s="52"/>
      <c r="E64" s="128" t="s">
        <v>110</v>
      </c>
      <c r="F64" s="52">
        <v>53.88</v>
      </c>
      <c r="G64" s="52">
        <v>53.88</v>
      </c>
      <c r="H64" s="52"/>
      <c r="I64" s="52"/>
      <c r="J64" s="52"/>
    </row>
    <row r="65" spans="1:10" ht="18" customHeight="1">
      <c r="A65" s="82"/>
      <c r="B65" s="52" t="s">
        <v>125</v>
      </c>
      <c r="C65" s="52" t="s">
        <v>126</v>
      </c>
      <c r="D65" s="52"/>
      <c r="E65" s="128" t="s">
        <v>148</v>
      </c>
      <c r="F65" s="52">
        <v>53.88</v>
      </c>
      <c r="G65" s="52">
        <v>53.88</v>
      </c>
      <c r="H65" s="52"/>
      <c r="I65" s="52"/>
      <c r="J65" s="52"/>
    </row>
    <row r="66" spans="1:10" ht="18" customHeight="1">
      <c r="A66" s="82"/>
      <c r="B66" s="318" t="s">
        <v>125</v>
      </c>
      <c r="C66" s="318" t="s">
        <v>126</v>
      </c>
      <c r="D66" s="52" t="s">
        <v>102</v>
      </c>
      <c r="E66" s="128" t="s">
        <v>158</v>
      </c>
      <c r="F66" s="52">
        <v>53.88</v>
      </c>
      <c r="G66" s="52">
        <v>53.88</v>
      </c>
      <c r="H66" s="52"/>
      <c r="I66" s="52"/>
      <c r="J66" s="52"/>
    </row>
    <row r="67" spans="1:10" ht="18" customHeight="1">
      <c r="A67" s="82"/>
      <c r="B67" s="52" t="s">
        <v>127</v>
      </c>
      <c r="C67" s="52"/>
      <c r="D67" s="52"/>
      <c r="E67" s="128" t="s">
        <v>111</v>
      </c>
      <c r="F67" s="52">
        <v>72.64</v>
      </c>
      <c r="G67" s="52">
        <v>72.64</v>
      </c>
      <c r="H67" s="52"/>
      <c r="I67" s="52"/>
      <c r="J67" s="52"/>
    </row>
    <row r="68" spans="1:10" ht="18" customHeight="1">
      <c r="A68" s="82"/>
      <c r="B68" s="52" t="s">
        <v>127</v>
      </c>
      <c r="C68" s="52" t="s">
        <v>102</v>
      </c>
      <c r="D68" s="52"/>
      <c r="E68" s="128" t="s">
        <v>150</v>
      </c>
      <c r="F68" s="52">
        <v>72.64</v>
      </c>
      <c r="G68" s="52">
        <v>72.64</v>
      </c>
      <c r="H68" s="52"/>
      <c r="I68" s="52"/>
      <c r="J68" s="52"/>
    </row>
    <row r="69" spans="1:10" ht="18" customHeight="1">
      <c r="A69" s="82"/>
      <c r="B69" s="318" t="s">
        <v>127</v>
      </c>
      <c r="C69" s="318" t="s">
        <v>102</v>
      </c>
      <c r="D69" s="52" t="s">
        <v>104</v>
      </c>
      <c r="E69" s="128" t="s">
        <v>151</v>
      </c>
      <c r="F69" s="52">
        <v>72.64</v>
      </c>
      <c r="G69" s="52">
        <v>72.64</v>
      </c>
      <c r="H69" s="52"/>
      <c r="I69" s="52"/>
      <c r="J69" s="52"/>
    </row>
    <row r="70" spans="1:10" ht="18" customHeight="1">
      <c r="A70" s="132" t="s">
        <v>84</v>
      </c>
      <c r="B70" s="120"/>
      <c r="C70" s="120"/>
      <c r="D70" s="120"/>
      <c r="E70" s="81"/>
      <c r="F70" s="200">
        <v>30</v>
      </c>
      <c r="G70" s="200"/>
      <c r="H70" s="200">
        <v>10</v>
      </c>
      <c r="I70" s="200"/>
      <c r="J70" s="52">
        <v>20</v>
      </c>
    </row>
    <row r="71" spans="1:10" ht="18" customHeight="1">
      <c r="A71" s="210"/>
      <c r="B71" s="52" t="s">
        <v>122</v>
      </c>
      <c r="C71" s="52"/>
      <c r="D71" s="52"/>
      <c r="E71" s="173" t="s">
        <v>103</v>
      </c>
      <c r="F71" s="52">
        <v>10</v>
      </c>
      <c r="G71" s="52"/>
      <c r="H71" s="52">
        <v>10</v>
      </c>
      <c r="I71" s="52"/>
      <c r="J71" s="52"/>
    </row>
    <row r="72" spans="1:10" ht="18" customHeight="1">
      <c r="A72" s="210"/>
      <c r="B72" s="52" t="s">
        <v>122</v>
      </c>
      <c r="C72" s="318" t="s">
        <v>101</v>
      </c>
      <c r="D72" s="52"/>
      <c r="E72" s="205" t="s">
        <v>139</v>
      </c>
      <c r="F72" s="211">
        <f>SUM(G72:J72)</f>
        <v>10</v>
      </c>
      <c r="G72" s="211"/>
      <c r="H72" s="211">
        <v>10</v>
      </c>
      <c r="I72" s="211"/>
      <c r="J72" s="211"/>
    </row>
    <row r="73" spans="1:10" ht="18" customHeight="1">
      <c r="A73" s="210"/>
      <c r="B73" s="52" t="s">
        <v>122</v>
      </c>
      <c r="C73" s="318" t="s">
        <v>101</v>
      </c>
      <c r="D73" s="318" t="s">
        <v>104</v>
      </c>
      <c r="E73" s="205" t="s">
        <v>140</v>
      </c>
      <c r="F73" s="211">
        <v>10</v>
      </c>
      <c r="G73" s="211"/>
      <c r="H73" s="211">
        <v>10</v>
      </c>
      <c r="I73" s="52"/>
      <c r="J73" s="211"/>
    </row>
    <row r="74" spans="1:10" ht="18" customHeight="1">
      <c r="A74" s="210"/>
      <c r="B74" s="52" t="s">
        <v>128</v>
      </c>
      <c r="C74" s="52"/>
      <c r="D74" s="52"/>
      <c r="E74" s="173" t="s">
        <v>112</v>
      </c>
      <c r="F74" s="211">
        <v>20</v>
      </c>
      <c r="G74" s="212"/>
      <c r="H74" s="212"/>
      <c r="I74" s="212"/>
      <c r="J74" s="211">
        <v>20</v>
      </c>
    </row>
    <row r="75" spans="1:10" ht="18" customHeight="1">
      <c r="A75" s="132"/>
      <c r="B75" s="52" t="s">
        <v>128</v>
      </c>
      <c r="C75" s="52" t="s">
        <v>129</v>
      </c>
      <c r="D75" s="52"/>
      <c r="E75" s="173" t="s">
        <v>62</v>
      </c>
      <c r="F75" s="211">
        <v>20</v>
      </c>
      <c r="G75" s="52"/>
      <c r="H75" s="52"/>
      <c r="I75" s="175"/>
      <c r="J75" s="211">
        <v>20</v>
      </c>
    </row>
    <row r="76" spans="1:10" ht="18" customHeight="1">
      <c r="A76" s="82"/>
      <c r="B76" s="52" t="s">
        <v>128</v>
      </c>
      <c r="C76" s="52" t="s">
        <v>129</v>
      </c>
      <c r="D76" s="52" t="s">
        <v>101</v>
      </c>
      <c r="E76" s="173" t="s">
        <v>154</v>
      </c>
      <c r="F76" s="211">
        <v>20</v>
      </c>
      <c r="G76" s="52"/>
      <c r="H76" s="52"/>
      <c r="I76" s="175"/>
      <c r="J76" s="211">
        <v>20</v>
      </c>
    </row>
    <row r="77" spans="1:10" ht="18" customHeight="1">
      <c r="A77" s="132" t="s">
        <v>85</v>
      </c>
      <c r="B77" s="213"/>
      <c r="C77" s="213"/>
      <c r="D77" s="214"/>
      <c r="E77" s="207"/>
      <c r="F77" s="200">
        <f>F78+F81</f>
        <v>60.74</v>
      </c>
      <c r="G77" s="200">
        <f>G78+G81</f>
        <v>15.74</v>
      </c>
      <c r="H77" s="200">
        <f>H78+H81</f>
        <v>25</v>
      </c>
      <c r="I77" s="200">
        <f>I78+I81</f>
        <v>0</v>
      </c>
      <c r="J77" s="52">
        <f>J78+J81</f>
        <v>20</v>
      </c>
    </row>
    <row r="78" spans="1:10" ht="18" customHeight="1">
      <c r="A78" s="215"/>
      <c r="B78" s="52" t="s">
        <v>122</v>
      </c>
      <c r="C78" s="52"/>
      <c r="D78" s="52"/>
      <c r="E78" s="173" t="s">
        <v>159</v>
      </c>
      <c r="F78" s="52">
        <f aca="true" t="shared" si="1" ref="F78:F80">SUM(G78:J78)</f>
        <v>40.74</v>
      </c>
      <c r="G78" s="52">
        <v>15.74</v>
      </c>
      <c r="H78" s="52">
        <v>25</v>
      </c>
      <c r="I78" s="175"/>
      <c r="J78" s="52"/>
    </row>
    <row r="79" spans="1:10" ht="18" customHeight="1">
      <c r="A79" s="215"/>
      <c r="B79" s="318" t="s">
        <v>122</v>
      </c>
      <c r="C79" s="52" t="s">
        <v>101</v>
      </c>
      <c r="D79" s="52"/>
      <c r="E79" s="173" t="s">
        <v>139</v>
      </c>
      <c r="F79" s="52">
        <f t="shared" si="1"/>
        <v>40.74</v>
      </c>
      <c r="G79" s="52">
        <v>15.74</v>
      </c>
      <c r="H79" s="52">
        <v>25</v>
      </c>
      <c r="I79" s="175"/>
      <c r="J79" s="52"/>
    </row>
    <row r="80" spans="1:10" ht="18" customHeight="1">
      <c r="A80" s="215"/>
      <c r="B80" s="318" t="s">
        <v>122</v>
      </c>
      <c r="C80" s="52" t="s">
        <v>101</v>
      </c>
      <c r="D80" s="52" t="s">
        <v>107</v>
      </c>
      <c r="E80" s="173" t="s">
        <v>142</v>
      </c>
      <c r="F80" s="52">
        <f t="shared" si="1"/>
        <v>40.74</v>
      </c>
      <c r="G80" s="52">
        <v>15.74</v>
      </c>
      <c r="H80" s="52">
        <v>25</v>
      </c>
      <c r="I80" s="175"/>
      <c r="J80" s="52"/>
    </row>
    <row r="81" spans="1:10" ht="18" customHeight="1">
      <c r="A81" s="215"/>
      <c r="B81" s="52" t="s">
        <v>128</v>
      </c>
      <c r="C81" s="52"/>
      <c r="D81" s="52"/>
      <c r="E81" s="173" t="s">
        <v>112</v>
      </c>
      <c r="F81" s="52">
        <v>20</v>
      </c>
      <c r="G81" s="52"/>
      <c r="H81" s="52"/>
      <c r="I81" s="52"/>
      <c r="J81" s="52">
        <v>20</v>
      </c>
    </row>
    <row r="82" spans="1:10" ht="18" customHeight="1">
      <c r="A82" s="215"/>
      <c r="B82" s="52" t="s">
        <v>128</v>
      </c>
      <c r="C82" s="52" t="s">
        <v>129</v>
      </c>
      <c r="D82" s="52"/>
      <c r="E82" s="173" t="s">
        <v>62</v>
      </c>
      <c r="F82" s="52">
        <v>20</v>
      </c>
      <c r="G82" s="52"/>
      <c r="H82" s="52"/>
      <c r="I82" s="175"/>
      <c r="J82" s="52">
        <v>20</v>
      </c>
    </row>
    <row r="83" spans="1:10" ht="18" customHeight="1">
      <c r="A83" s="215"/>
      <c r="B83" s="52" t="s">
        <v>128</v>
      </c>
      <c r="C83" s="52" t="s">
        <v>129</v>
      </c>
      <c r="D83" s="52" t="s">
        <v>101</v>
      </c>
      <c r="E83" s="173" t="s">
        <v>154</v>
      </c>
      <c r="F83" s="52">
        <v>20</v>
      </c>
      <c r="G83" s="52"/>
      <c r="H83" s="52"/>
      <c r="I83" s="175"/>
      <c r="J83" s="52">
        <v>20</v>
      </c>
    </row>
    <row r="84" spans="1:10" ht="18" customHeight="1">
      <c r="A84" s="132" t="s">
        <v>86</v>
      </c>
      <c r="B84" s="213"/>
      <c r="C84" s="213"/>
      <c r="D84" s="214"/>
      <c r="E84" s="207"/>
      <c r="F84" s="52">
        <v>121.21</v>
      </c>
      <c r="G84" s="52">
        <v>110.13</v>
      </c>
      <c r="H84" s="52">
        <v>11.02</v>
      </c>
      <c r="I84" s="52">
        <v>0.06</v>
      </c>
      <c r="J84" s="52">
        <f>J85+J88+J92+J95</f>
        <v>0</v>
      </c>
    </row>
    <row r="85" spans="1:10" ht="18" customHeight="1">
      <c r="A85" s="215"/>
      <c r="B85" s="52" t="s">
        <v>122</v>
      </c>
      <c r="C85" s="52"/>
      <c r="D85" s="52"/>
      <c r="E85" s="173" t="s">
        <v>103</v>
      </c>
      <c r="F85" s="52">
        <v>92.24</v>
      </c>
      <c r="G85" s="52">
        <v>81.22</v>
      </c>
      <c r="H85" s="52">
        <v>11.02</v>
      </c>
      <c r="I85" s="52"/>
      <c r="J85" s="52"/>
    </row>
    <row r="86" spans="1:10" ht="18" customHeight="1">
      <c r="A86" s="215"/>
      <c r="B86" s="52" t="s">
        <v>122</v>
      </c>
      <c r="C86" s="52" t="s">
        <v>101</v>
      </c>
      <c r="D86" s="52"/>
      <c r="E86" s="173" t="s">
        <v>139</v>
      </c>
      <c r="F86" s="52">
        <v>92.24</v>
      </c>
      <c r="G86" s="52">
        <v>81.22</v>
      </c>
      <c r="H86" s="52">
        <v>11.02</v>
      </c>
      <c r="I86" s="52"/>
      <c r="J86" s="52"/>
    </row>
    <row r="87" spans="1:10" ht="18" customHeight="1">
      <c r="A87" s="215"/>
      <c r="B87" s="52" t="s">
        <v>122</v>
      </c>
      <c r="C87" s="52" t="s">
        <v>101</v>
      </c>
      <c r="D87" s="52" t="s">
        <v>105</v>
      </c>
      <c r="E87" s="173" t="s">
        <v>160</v>
      </c>
      <c r="F87" s="52">
        <v>92.24</v>
      </c>
      <c r="G87" s="52">
        <v>81.22</v>
      </c>
      <c r="H87" s="52">
        <v>11.02</v>
      </c>
      <c r="I87" s="52"/>
      <c r="J87" s="52"/>
    </row>
    <row r="88" spans="1:10" ht="18" customHeight="1">
      <c r="A88" s="215"/>
      <c r="B88" s="52" t="s">
        <v>124</v>
      </c>
      <c r="C88" s="52"/>
      <c r="D88" s="52"/>
      <c r="E88" s="173" t="s">
        <v>161</v>
      </c>
      <c r="F88" s="52">
        <v>14.69</v>
      </c>
      <c r="G88" s="52">
        <v>14.63</v>
      </c>
      <c r="H88" s="52"/>
      <c r="I88" s="52">
        <v>0.06</v>
      </c>
      <c r="J88" s="52"/>
    </row>
    <row r="89" spans="1:10" ht="18" customHeight="1">
      <c r="A89" s="215"/>
      <c r="B89" s="52" t="s">
        <v>124</v>
      </c>
      <c r="C89" s="52" t="s">
        <v>109</v>
      </c>
      <c r="D89" s="52"/>
      <c r="E89" s="173" t="s">
        <v>144</v>
      </c>
      <c r="F89" s="52">
        <v>14.69</v>
      </c>
      <c r="G89" s="52">
        <v>14.63</v>
      </c>
      <c r="H89" s="52"/>
      <c r="I89" s="52">
        <v>0.06</v>
      </c>
      <c r="J89" s="52"/>
    </row>
    <row r="90" spans="1:10" ht="18" customHeight="1">
      <c r="A90" s="215"/>
      <c r="B90" s="52" t="s">
        <v>124</v>
      </c>
      <c r="C90" s="52" t="s">
        <v>109</v>
      </c>
      <c r="D90" s="52" t="s">
        <v>102</v>
      </c>
      <c r="E90" s="173" t="s">
        <v>157</v>
      </c>
      <c r="F90" s="52">
        <v>0.78</v>
      </c>
      <c r="G90" s="52">
        <v>0.72</v>
      </c>
      <c r="H90" s="52"/>
      <c r="I90" s="52">
        <v>0.06</v>
      </c>
      <c r="J90" s="52"/>
    </row>
    <row r="91" spans="1:10" ht="18" customHeight="1">
      <c r="A91" s="215"/>
      <c r="B91" s="52" t="s">
        <v>124</v>
      </c>
      <c r="C91" s="52" t="s">
        <v>109</v>
      </c>
      <c r="D91" s="52" t="s">
        <v>109</v>
      </c>
      <c r="E91" s="173" t="s">
        <v>162</v>
      </c>
      <c r="F91" s="52">
        <f>SUM(G91:J91)</f>
        <v>13.91</v>
      </c>
      <c r="G91" s="52">
        <v>13.91</v>
      </c>
      <c r="H91" s="52"/>
      <c r="I91" s="52"/>
      <c r="J91" s="52"/>
    </row>
    <row r="92" spans="1:10" ht="18" customHeight="1">
      <c r="A92" s="215"/>
      <c r="B92" s="52" t="s">
        <v>125</v>
      </c>
      <c r="C92" s="52"/>
      <c r="D92" s="52"/>
      <c r="E92" s="173" t="s">
        <v>110</v>
      </c>
      <c r="F92" s="52">
        <v>5.47</v>
      </c>
      <c r="G92" s="52">
        <v>5.47</v>
      </c>
      <c r="H92" s="52"/>
      <c r="I92" s="52"/>
      <c r="J92" s="52"/>
    </row>
    <row r="93" spans="1:10" ht="18" customHeight="1">
      <c r="A93" s="215"/>
      <c r="B93" s="52" t="s">
        <v>125</v>
      </c>
      <c r="C93" s="52" t="s">
        <v>126</v>
      </c>
      <c r="D93" s="52"/>
      <c r="E93" s="173" t="s">
        <v>148</v>
      </c>
      <c r="F93" s="52">
        <v>5.47</v>
      </c>
      <c r="G93" s="52">
        <v>5.47</v>
      </c>
      <c r="H93" s="52"/>
      <c r="I93" s="52"/>
      <c r="J93" s="52"/>
    </row>
    <row r="94" spans="1:10" ht="18" customHeight="1">
      <c r="A94" s="215"/>
      <c r="B94" s="52" t="s">
        <v>125</v>
      </c>
      <c r="C94" s="52" t="s">
        <v>126</v>
      </c>
      <c r="D94" s="52" t="s">
        <v>102</v>
      </c>
      <c r="E94" s="173" t="s">
        <v>158</v>
      </c>
      <c r="F94" s="52">
        <v>5.47</v>
      </c>
      <c r="G94" s="52">
        <v>5.47</v>
      </c>
      <c r="H94" s="52"/>
      <c r="I94" s="52"/>
      <c r="J94" s="52"/>
    </row>
    <row r="95" spans="1:10" ht="18" customHeight="1">
      <c r="A95" s="215"/>
      <c r="B95" s="52" t="s">
        <v>163</v>
      </c>
      <c r="C95" s="52"/>
      <c r="D95" s="52"/>
      <c r="E95" s="173" t="s">
        <v>111</v>
      </c>
      <c r="F95" s="52">
        <v>8.81</v>
      </c>
      <c r="G95" s="52">
        <v>8.81</v>
      </c>
      <c r="H95" s="52"/>
      <c r="I95" s="52"/>
      <c r="J95" s="52"/>
    </row>
    <row r="96" spans="1:10" ht="18" customHeight="1">
      <c r="A96" s="215"/>
      <c r="B96" s="52" t="s">
        <v>163</v>
      </c>
      <c r="C96" s="52" t="s">
        <v>102</v>
      </c>
      <c r="D96" s="52"/>
      <c r="E96" s="173" t="s">
        <v>150</v>
      </c>
      <c r="F96" s="52">
        <v>8.81</v>
      </c>
      <c r="G96" s="52">
        <v>8.81</v>
      </c>
      <c r="H96" s="52"/>
      <c r="I96" s="52"/>
      <c r="J96" s="52"/>
    </row>
    <row r="97" spans="1:10" ht="18" customHeight="1">
      <c r="A97" s="215"/>
      <c r="B97" s="52" t="s">
        <v>163</v>
      </c>
      <c r="C97" s="52" t="s">
        <v>102</v>
      </c>
      <c r="D97" s="52" t="s">
        <v>104</v>
      </c>
      <c r="E97" s="173" t="s">
        <v>151</v>
      </c>
      <c r="F97" s="52">
        <v>8.81</v>
      </c>
      <c r="G97" s="52">
        <v>8.81</v>
      </c>
      <c r="H97" s="52"/>
      <c r="I97" s="52"/>
      <c r="J97" s="52"/>
    </row>
    <row r="98" spans="1:10" ht="18" customHeight="1">
      <c r="A98" s="132" t="s">
        <v>87</v>
      </c>
      <c r="B98" s="52"/>
      <c r="C98" s="52"/>
      <c r="D98" s="52"/>
      <c r="E98" s="173"/>
      <c r="F98" s="52">
        <v>59.81999999999999</v>
      </c>
      <c r="G98" s="202">
        <v>44.62</v>
      </c>
      <c r="H98" s="202">
        <v>5.19</v>
      </c>
      <c r="I98" s="202">
        <v>0.01</v>
      </c>
      <c r="J98" s="202">
        <v>10</v>
      </c>
    </row>
    <row r="99" spans="1:10" ht="18" customHeight="1">
      <c r="A99" s="215"/>
      <c r="B99" s="52" t="s">
        <v>122</v>
      </c>
      <c r="C99" s="52"/>
      <c r="D99" s="52"/>
      <c r="E99" s="173" t="s">
        <v>103</v>
      </c>
      <c r="F99" s="52">
        <v>37.82</v>
      </c>
      <c r="G99" s="52">
        <v>32.62</v>
      </c>
      <c r="H99" s="52">
        <v>5.19</v>
      </c>
      <c r="I99" s="52">
        <v>0.01</v>
      </c>
      <c r="J99" s="52"/>
    </row>
    <row r="100" spans="1:10" ht="18" customHeight="1">
      <c r="A100" s="215"/>
      <c r="B100" s="52" t="s">
        <v>122</v>
      </c>
      <c r="C100" s="52" t="s">
        <v>101</v>
      </c>
      <c r="D100" s="52"/>
      <c r="E100" s="173" t="s">
        <v>139</v>
      </c>
      <c r="F100" s="52">
        <v>37.82</v>
      </c>
      <c r="G100" s="52">
        <v>32.62</v>
      </c>
      <c r="H100" s="52">
        <v>5.19</v>
      </c>
      <c r="I100" s="52">
        <v>0.01</v>
      </c>
      <c r="J100" s="52"/>
    </row>
    <row r="101" spans="1:10" ht="18" customHeight="1">
      <c r="A101" s="215"/>
      <c r="B101" s="52" t="s">
        <v>122</v>
      </c>
      <c r="C101" s="52" t="s">
        <v>101</v>
      </c>
      <c r="D101" s="52" t="s">
        <v>105</v>
      </c>
      <c r="E101" s="173" t="s">
        <v>164</v>
      </c>
      <c r="F101" s="52">
        <v>37.82</v>
      </c>
      <c r="G101" s="52">
        <v>32.62</v>
      </c>
      <c r="H101" s="52">
        <v>5.19</v>
      </c>
      <c r="I101" s="52">
        <v>0.01</v>
      </c>
      <c r="J101" s="52"/>
    </row>
    <row r="102" spans="1:10" ht="18" customHeight="1">
      <c r="A102" s="215"/>
      <c r="B102" s="52" t="s">
        <v>124</v>
      </c>
      <c r="C102" s="52" t="s">
        <v>109</v>
      </c>
      <c r="D102" s="52"/>
      <c r="E102" s="173" t="s">
        <v>144</v>
      </c>
      <c r="F102" s="52">
        <v>6.14</v>
      </c>
      <c r="G102" s="52">
        <v>6.14</v>
      </c>
      <c r="H102" s="52"/>
      <c r="I102" s="52"/>
      <c r="J102" s="52"/>
    </row>
    <row r="103" spans="1:10" ht="18" customHeight="1">
      <c r="A103" s="215"/>
      <c r="B103" s="52" t="s">
        <v>124</v>
      </c>
      <c r="C103" s="52" t="s">
        <v>109</v>
      </c>
      <c r="D103" s="52" t="s">
        <v>109</v>
      </c>
      <c r="E103" s="173" t="s">
        <v>162</v>
      </c>
      <c r="F103" s="52">
        <v>6.14</v>
      </c>
      <c r="G103" s="52">
        <v>6.14</v>
      </c>
      <c r="H103" s="52"/>
      <c r="I103" s="52"/>
      <c r="J103" s="52"/>
    </row>
    <row r="104" spans="1:10" ht="18" customHeight="1">
      <c r="A104" s="215"/>
      <c r="B104" s="52" t="s">
        <v>125</v>
      </c>
      <c r="C104" s="52"/>
      <c r="D104" s="52"/>
      <c r="E104" s="173" t="s">
        <v>110</v>
      </c>
      <c r="F104" s="52">
        <v>2.33</v>
      </c>
      <c r="G104" s="52">
        <v>2.33</v>
      </c>
      <c r="H104" s="52"/>
      <c r="I104" s="52"/>
      <c r="J104" s="52"/>
    </row>
    <row r="105" spans="1:10" ht="18" customHeight="1">
      <c r="A105" s="215"/>
      <c r="B105" s="52" t="s">
        <v>125</v>
      </c>
      <c r="C105" s="52" t="s">
        <v>126</v>
      </c>
      <c r="D105" s="52"/>
      <c r="E105" s="173" t="s">
        <v>148</v>
      </c>
      <c r="F105" s="52">
        <v>2.33</v>
      </c>
      <c r="G105" s="52">
        <v>2.33</v>
      </c>
      <c r="H105" s="52"/>
      <c r="I105" s="52"/>
      <c r="J105" s="52"/>
    </row>
    <row r="106" spans="1:10" ht="18" customHeight="1">
      <c r="A106" s="215"/>
      <c r="B106" s="52" t="s">
        <v>125</v>
      </c>
      <c r="C106" s="52" t="s">
        <v>126</v>
      </c>
      <c r="D106" s="52" t="s">
        <v>102</v>
      </c>
      <c r="E106" s="173" t="s">
        <v>158</v>
      </c>
      <c r="F106" s="52">
        <v>2.33</v>
      </c>
      <c r="G106" s="52">
        <v>2.33</v>
      </c>
      <c r="H106" s="52"/>
      <c r="I106" s="52"/>
      <c r="J106" s="52"/>
    </row>
    <row r="107" spans="1:10" ht="18" customHeight="1">
      <c r="A107" s="215"/>
      <c r="B107" s="52" t="s">
        <v>163</v>
      </c>
      <c r="C107" s="52"/>
      <c r="D107" s="52"/>
      <c r="E107" s="173" t="s">
        <v>111</v>
      </c>
      <c r="F107" s="52">
        <v>3.53</v>
      </c>
      <c r="G107" s="52">
        <v>3.53</v>
      </c>
      <c r="H107" s="52"/>
      <c r="I107" s="52"/>
      <c r="J107" s="52"/>
    </row>
    <row r="108" spans="1:10" ht="18" customHeight="1">
      <c r="A108" s="215"/>
      <c r="B108" s="52" t="s">
        <v>163</v>
      </c>
      <c r="C108" s="52" t="s">
        <v>102</v>
      </c>
      <c r="D108" s="52"/>
      <c r="E108" s="173" t="s">
        <v>150</v>
      </c>
      <c r="F108" s="52">
        <v>3.53</v>
      </c>
      <c r="G108" s="52">
        <v>3.53</v>
      </c>
      <c r="H108" s="52"/>
      <c r="I108" s="52"/>
      <c r="J108" s="52"/>
    </row>
    <row r="109" spans="1:10" ht="18" customHeight="1">
      <c r="A109" s="215"/>
      <c r="B109" s="52" t="s">
        <v>163</v>
      </c>
      <c r="C109" s="52" t="s">
        <v>102</v>
      </c>
      <c r="D109" s="52" t="s">
        <v>104</v>
      </c>
      <c r="E109" s="173" t="s">
        <v>151</v>
      </c>
      <c r="F109" s="52">
        <v>3.53</v>
      </c>
      <c r="G109" s="52">
        <v>3.53</v>
      </c>
      <c r="H109" s="52"/>
      <c r="I109" s="52"/>
      <c r="J109" s="52"/>
    </row>
    <row r="110" spans="1:10" ht="18" customHeight="1">
      <c r="A110" s="215"/>
      <c r="B110" s="52" t="s">
        <v>128</v>
      </c>
      <c r="C110" s="52"/>
      <c r="D110" s="52"/>
      <c r="E110" s="173" t="s">
        <v>112</v>
      </c>
      <c r="F110" s="52">
        <v>10</v>
      </c>
      <c r="G110" s="52"/>
      <c r="H110" s="52"/>
      <c r="I110" s="52"/>
      <c r="J110" s="52">
        <v>10</v>
      </c>
    </row>
    <row r="111" spans="1:10" ht="18" customHeight="1">
      <c r="A111" s="215"/>
      <c r="B111" s="52" t="s">
        <v>128</v>
      </c>
      <c r="C111" s="52" t="s">
        <v>129</v>
      </c>
      <c r="D111" s="52"/>
      <c r="E111" s="173" t="s">
        <v>62</v>
      </c>
      <c r="F111" s="52">
        <v>10</v>
      </c>
      <c r="G111" s="52"/>
      <c r="H111" s="52"/>
      <c r="I111" s="52"/>
      <c r="J111" s="52">
        <v>10</v>
      </c>
    </row>
    <row r="112" spans="1:10" ht="18" customHeight="1">
      <c r="A112" s="215"/>
      <c r="B112" s="52" t="s">
        <v>128</v>
      </c>
      <c r="C112" s="52" t="s">
        <v>129</v>
      </c>
      <c r="D112" s="52" t="s">
        <v>101</v>
      </c>
      <c r="E112" s="173" t="s">
        <v>154</v>
      </c>
      <c r="F112" s="52">
        <v>10</v>
      </c>
      <c r="G112" s="52"/>
      <c r="H112" s="52"/>
      <c r="I112" s="52"/>
      <c r="J112" s="52">
        <v>10</v>
      </c>
    </row>
    <row r="113" spans="1:10" ht="18" customHeight="1">
      <c r="A113" s="116" t="s">
        <v>88</v>
      </c>
      <c r="B113" s="213"/>
      <c r="C113" s="213"/>
      <c r="D113" s="214"/>
      <c r="E113" s="207"/>
      <c r="F113" s="52">
        <f>F114+F117+F120+F123+F126</f>
        <v>52.480000000000004</v>
      </c>
      <c r="G113" s="52">
        <f>G114+G117+G120+G123+G126</f>
        <v>42.760000000000005</v>
      </c>
      <c r="H113" s="52">
        <f>H114+H117+H120+H123+H126</f>
        <v>4.7</v>
      </c>
      <c r="I113" s="52">
        <f>I114+I117+I120+I123+I126</f>
        <v>0.02</v>
      </c>
      <c r="J113" s="52">
        <f>J114+J117+J120+J123+J126</f>
        <v>5</v>
      </c>
    </row>
    <row r="114" spans="1:10" ht="18" customHeight="1">
      <c r="A114" s="116"/>
      <c r="B114" s="117" t="s">
        <v>122</v>
      </c>
      <c r="C114" s="117" t="s">
        <v>2</v>
      </c>
      <c r="D114" s="117" t="s">
        <v>2</v>
      </c>
      <c r="E114" s="173" t="s">
        <v>103</v>
      </c>
      <c r="F114" s="52">
        <f>SUM(G114:J114)</f>
        <v>36.230000000000004</v>
      </c>
      <c r="G114" s="52">
        <v>31.51</v>
      </c>
      <c r="H114" s="52">
        <v>4.7</v>
      </c>
      <c r="I114" s="52">
        <v>0.02</v>
      </c>
      <c r="J114" s="52"/>
    </row>
    <row r="115" spans="1:10" ht="18" customHeight="1">
      <c r="A115" s="82"/>
      <c r="B115" s="117" t="s">
        <v>122</v>
      </c>
      <c r="C115" s="117" t="s">
        <v>165</v>
      </c>
      <c r="D115" s="216"/>
      <c r="E115" s="173" t="s">
        <v>139</v>
      </c>
      <c r="F115" s="52">
        <f aca="true" t="shared" si="2" ref="F114:F120">SUM(G115:J115)</f>
        <v>36.230000000000004</v>
      </c>
      <c r="G115" s="52">
        <v>31.51</v>
      </c>
      <c r="H115" s="52">
        <v>4.7</v>
      </c>
      <c r="I115" s="52">
        <v>0.02</v>
      </c>
      <c r="J115" s="52"/>
    </row>
    <row r="116" spans="1:10" ht="18" customHeight="1">
      <c r="A116" s="82"/>
      <c r="B116" s="117" t="s">
        <v>122</v>
      </c>
      <c r="C116" s="117" t="s">
        <v>101</v>
      </c>
      <c r="D116" s="117" t="s">
        <v>166</v>
      </c>
      <c r="E116" s="173" t="s">
        <v>143</v>
      </c>
      <c r="F116" s="52">
        <f t="shared" si="2"/>
        <v>36.230000000000004</v>
      </c>
      <c r="G116" s="52">
        <v>31.51</v>
      </c>
      <c r="H116" s="52">
        <v>4.7</v>
      </c>
      <c r="I116" s="52">
        <v>0.02</v>
      </c>
      <c r="J116" s="52"/>
    </row>
    <row r="117" spans="1:10" ht="18" customHeight="1">
      <c r="A117" s="82"/>
      <c r="B117" s="117" t="s">
        <v>167</v>
      </c>
      <c r="C117" s="216"/>
      <c r="D117" s="216"/>
      <c r="E117" s="173" t="s">
        <v>108</v>
      </c>
      <c r="F117" s="52">
        <f t="shared" si="2"/>
        <v>5.7</v>
      </c>
      <c r="G117" s="52">
        <v>5.7</v>
      </c>
      <c r="H117" s="52"/>
      <c r="I117" s="52"/>
      <c r="J117" s="52"/>
    </row>
    <row r="118" spans="1:10" ht="18" customHeight="1">
      <c r="A118" s="82"/>
      <c r="B118" s="117" t="s">
        <v>167</v>
      </c>
      <c r="C118" s="117" t="s">
        <v>109</v>
      </c>
      <c r="D118" s="216"/>
      <c r="E118" s="173" t="s">
        <v>144</v>
      </c>
      <c r="F118" s="52">
        <f t="shared" si="2"/>
        <v>5.7</v>
      </c>
      <c r="G118" s="52">
        <v>5.7</v>
      </c>
      <c r="H118" s="52"/>
      <c r="I118" s="52"/>
      <c r="J118" s="52"/>
    </row>
    <row r="119" spans="1:10" ht="18" customHeight="1">
      <c r="A119" s="82"/>
      <c r="B119" s="117" t="s">
        <v>167</v>
      </c>
      <c r="C119" s="117" t="s">
        <v>109</v>
      </c>
      <c r="D119" s="117" t="s">
        <v>109</v>
      </c>
      <c r="E119" s="173" t="s">
        <v>153</v>
      </c>
      <c r="F119" s="52">
        <f t="shared" si="2"/>
        <v>5.7</v>
      </c>
      <c r="G119" s="52">
        <v>5.7</v>
      </c>
      <c r="H119" s="52"/>
      <c r="I119" s="52"/>
      <c r="J119" s="52"/>
    </row>
    <row r="120" spans="1:10" ht="18" customHeight="1">
      <c r="A120" s="82"/>
      <c r="B120" s="117" t="s">
        <v>125</v>
      </c>
      <c r="C120" s="216"/>
      <c r="D120" s="216"/>
      <c r="E120" s="173" t="s">
        <v>110</v>
      </c>
      <c r="F120" s="52">
        <v>2.14</v>
      </c>
      <c r="G120" s="52">
        <v>2.14</v>
      </c>
      <c r="H120" s="52"/>
      <c r="I120" s="52"/>
      <c r="J120" s="52"/>
    </row>
    <row r="121" spans="1:10" ht="18" customHeight="1">
      <c r="A121" s="82"/>
      <c r="B121" s="117" t="s">
        <v>125</v>
      </c>
      <c r="C121" s="117" t="s">
        <v>126</v>
      </c>
      <c r="D121" s="216"/>
      <c r="E121" s="173" t="s">
        <v>148</v>
      </c>
      <c r="F121" s="52">
        <v>2.14</v>
      </c>
      <c r="G121" s="52">
        <v>2.14</v>
      </c>
      <c r="H121" s="52"/>
      <c r="I121" s="52"/>
      <c r="J121" s="52"/>
    </row>
    <row r="122" spans="1:10" ht="18" customHeight="1">
      <c r="A122" s="82"/>
      <c r="B122" s="117" t="s">
        <v>125</v>
      </c>
      <c r="C122" s="117" t="s">
        <v>126</v>
      </c>
      <c r="D122" s="117" t="s">
        <v>102</v>
      </c>
      <c r="E122" s="173" t="s">
        <v>158</v>
      </c>
      <c r="F122" s="52">
        <v>2.14</v>
      </c>
      <c r="G122" s="52">
        <v>2.14</v>
      </c>
      <c r="H122" s="52"/>
      <c r="I122" s="52"/>
      <c r="J122" s="52"/>
    </row>
    <row r="123" spans="1:10" ht="18" customHeight="1">
      <c r="A123" s="82"/>
      <c r="B123" s="117" t="s">
        <v>127</v>
      </c>
      <c r="C123" s="216"/>
      <c r="D123" s="216"/>
      <c r="E123" s="173" t="s">
        <v>111</v>
      </c>
      <c r="F123" s="52">
        <v>3.41</v>
      </c>
      <c r="G123" s="52">
        <v>3.41</v>
      </c>
      <c r="H123" s="52"/>
      <c r="I123" s="52"/>
      <c r="J123" s="52"/>
    </row>
    <row r="124" spans="1:10" ht="18" customHeight="1">
      <c r="A124" s="82"/>
      <c r="B124" s="117" t="s">
        <v>127</v>
      </c>
      <c r="C124" s="117" t="s">
        <v>102</v>
      </c>
      <c r="D124" s="216"/>
      <c r="E124" s="173" t="s">
        <v>150</v>
      </c>
      <c r="F124" s="52">
        <v>3.41</v>
      </c>
      <c r="G124" s="52">
        <v>3.41</v>
      </c>
      <c r="H124" s="52"/>
      <c r="I124" s="52"/>
      <c r="J124" s="52"/>
    </row>
    <row r="125" spans="1:10" ht="18" customHeight="1">
      <c r="A125" s="82"/>
      <c r="B125" s="117" t="s">
        <v>127</v>
      </c>
      <c r="C125" s="117" t="s">
        <v>102</v>
      </c>
      <c r="D125" s="117" t="s">
        <v>104</v>
      </c>
      <c r="E125" s="173" t="s">
        <v>151</v>
      </c>
      <c r="F125" s="52">
        <v>3.41</v>
      </c>
      <c r="G125" s="52">
        <v>3.41</v>
      </c>
      <c r="H125" s="52"/>
      <c r="I125" s="52"/>
      <c r="J125" s="52"/>
    </row>
    <row r="126" spans="1:10" ht="18" customHeight="1">
      <c r="A126" s="82"/>
      <c r="B126" s="117" t="s">
        <v>128</v>
      </c>
      <c r="C126" s="216"/>
      <c r="D126" s="216"/>
      <c r="E126" s="173" t="s">
        <v>112</v>
      </c>
      <c r="F126" s="52">
        <f aca="true" t="shared" si="3" ref="F126:F128">SUM(G126:J126)</f>
        <v>5</v>
      </c>
      <c r="G126" s="52"/>
      <c r="H126" s="52"/>
      <c r="I126" s="52"/>
      <c r="J126" s="52">
        <v>5</v>
      </c>
    </row>
    <row r="127" spans="1:10" ht="18" customHeight="1">
      <c r="A127" s="82"/>
      <c r="B127" s="117" t="s">
        <v>128</v>
      </c>
      <c r="C127" s="117" t="s">
        <v>129</v>
      </c>
      <c r="D127" s="216"/>
      <c r="E127" s="173" t="s">
        <v>62</v>
      </c>
      <c r="F127" s="52">
        <f t="shared" si="3"/>
        <v>5</v>
      </c>
      <c r="G127" s="52"/>
      <c r="H127" s="52"/>
      <c r="I127" s="52"/>
      <c r="J127" s="52">
        <v>5</v>
      </c>
    </row>
    <row r="128" spans="1:10" ht="18" customHeight="1">
      <c r="A128" s="217"/>
      <c r="B128" s="117" t="s">
        <v>128</v>
      </c>
      <c r="C128" s="117" t="s">
        <v>129</v>
      </c>
      <c r="D128" s="117" t="s">
        <v>101</v>
      </c>
      <c r="E128" s="173" t="s">
        <v>154</v>
      </c>
      <c r="F128" s="52">
        <f t="shared" si="3"/>
        <v>5</v>
      </c>
      <c r="G128" s="52"/>
      <c r="H128" s="52"/>
      <c r="I128" s="52"/>
      <c r="J128" s="52">
        <v>5</v>
      </c>
    </row>
    <row r="129" spans="1:10" ht="24.75" customHeight="1">
      <c r="A129" s="132" t="s">
        <v>89</v>
      </c>
      <c r="B129" s="218"/>
      <c r="C129" s="218"/>
      <c r="D129" s="218"/>
      <c r="E129" s="219"/>
      <c r="F129" s="52">
        <v>175.89</v>
      </c>
      <c r="G129" s="52">
        <v>131.55</v>
      </c>
      <c r="H129" s="52">
        <v>23.32</v>
      </c>
      <c r="I129" s="52">
        <v>0.02</v>
      </c>
      <c r="J129" s="52">
        <v>21</v>
      </c>
    </row>
    <row r="130" spans="1:10" ht="18" customHeight="1">
      <c r="A130" s="82"/>
      <c r="B130" s="117" t="s">
        <v>128</v>
      </c>
      <c r="C130" s="117"/>
      <c r="D130" s="117"/>
      <c r="E130" s="173" t="s">
        <v>112</v>
      </c>
      <c r="F130" s="220">
        <v>175.89</v>
      </c>
      <c r="G130" s="220">
        <v>131.55</v>
      </c>
      <c r="H130" s="220">
        <v>23.32</v>
      </c>
      <c r="I130" s="220">
        <v>0.02</v>
      </c>
      <c r="J130" s="220">
        <v>21</v>
      </c>
    </row>
    <row r="131" spans="1:10" ht="18" customHeight="1">
      <c r="A131" s="82"/>
      <c r="B131" s="117" t="s">
        <v>128</v>
      </c>
      <c r="C131" s="221" t="s">
        <v>168</v>
      </c>
      <c r="D131" s="216"/>
      <c r="E131" s="173" t="s">
        <v>116</v>
      </c>
      <c r="F131" s="220">
        <v>175.89</v>
      </c>
      <c r="G131" s="220">
        <v>131.55</v>
      </c>
      <c r="H131" s="220">
        <v>23.32</v>
      </c>
      <c r="I131" s="220">
        <v>0.02</v>
      </c>
      <c r="J131" s="220">
        <v>21</v>
      </c>
    </row>
    <row r="132" spans="1:10" ht="18" customHeight="1">
      <c r="A132" s="82"/>
      <c r="B132" s="117" t="s">
        <v>128</v>
      </c>
      <c r="C132" s="117" t="s">
        <v>115</v>
      </c>
      <c r="D132" s="117" t="s">
        <v>109</v>
      </c>
      <c r="E132" s="173" t="s">
        <v>169</v>
      </c>
      <c r="F132" s="220">
        <v>175.89</v>
      </c>
      <c r="G132" s="220">
        <v>131.55</v>
      </c>
      <c r="H132" s="220">
        <v>23.32</v>
      </c>
      <c r="I132" s="220">
        <v>0.02</v>
      </c>
      <c r="J132" s="220">
        <v>21</v>
      </c>
    </row>
    <row r="133" spans="1:10" ht="18" customHeight="1">
      <c r="A133" s="82"/>
      <c r="B133" s="218"/>
      <c r="C133" s="218"/>
      <c r="D133" s="218"/>
      <c r="E133" s="222"/>
      <c r="F133" s="52"/>
      <c r="G133" s="52"/>
      <c r="H133" s="52"/>
      <c r="I133" s="52"/>
      <c r="J133" s="52"/>
    </row>
    <row r="134" spans="1:10" ht="18" customHeight="1">
      <c r="A134" s="82"/>
      <c r="B134" s="218"/>
      <c r="C134" s="218"/>
      <c r="D134" s="218"/>
      <c r="E134" s="222"/>
      <c r="F134" s="223"/>
      <c r="G134" s="223"/>
      <c r="H134" s="223"/>
      <c r="I134" s="223"/>
      <c r="J134" s="223"/>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162"/>
  <sheetViews>
    <sheetView showGridLines="0" showZeros="0" workbookViewId="0" topLeftCell="A1">
      <pane ySplit="5" topLeftCell="A6" activePane="bottomLeft" state="frozen"/>
      <selection pane="bottomLeft" activeCell="A4" sqref="A4:A5"/>
    </sheetView>
  </sheetViews>
  <sheetFormatPr defaultColWidth="9.16015625" defaultRowHeight="11.25"/>
  <cols>
    <col min="1" max="1" width="31.66015625" style="54" customWidth="1"/>
    <col min="2" max="3" width="5" style="54" customWidth="1"/>
    <col min="4" max="4" width="5.33203125" style="54" customWidth="1"/>
    <col min="5" max="5" width="36.83203125" style="54" customWidth="1"/>
    <col min="6" max="6" width="13.33203125" style="167" customWidth="1"/>
    <col min="7" max="7" width="12.66015625" style="167" customWidth="1"/>
    <col min="8" max="8" width="12.16015625" style="167" customWidth="1"/>
    <col min="9" max="9" width="14.33203125" style="167" customWidth="1"/>
    <col min="10" max="10" width="9" style="168" customWidth="1"/>
    <col min="11" max="11" width="7.33203125" style="168" customWidth="1"/>
    <col min="12" max="12" width="6.83203125" style="168" customWidth="1"/>
    <col min="13" max="13" width="9.16015625" style="168" customWidth="1"/>
    <col min="14" max="16384" width="9.16015625" style="54" customWidth="1"/>
  </cols>
  <sheetData>
    <row r="1" spans="1:13" ht="27" customHeight="1">
      <c r="A1" s="114" t="s">
        <v>170</v>
      </c>
      <c r="B1" s="114"/>
      <c r="C1" s="114"/>
      <c r="D1" s="114"/>
      <c r="E1" s="114"/>
      <c r="F1" s="169"/>
      <c r="G1" s="169"/>
      <c r="H1" s="169"/>
      <c r="I1" s="169"/>
      <c r="J1" s="169"/>
      <c r="K1" s="169"/>
      <c r="L1" s="169"/>
      <c r="M1" s="169"/>
    </row>
    <row r="2" spans="12:13" ht="15.75" customHeight="1">
      <c r="L2" s="177" t="s">
        <v>171</v>
      </c>
      <c r="M2" s="177"/>
    </row>
    <row r="3" spans="1:13" ht="18" customHeight="1">
      <c r="A3" s="139" t="s">
        <v>25</v>
      </c>
      <c r="B3" s="156"/>
      <c r="C3" s="156"/>
      <c r="D3" s="156"/>
      <c r="E3" s="156"/>
      <c r="F3" s="170"/>
      <c r="G3" s="170"/>
      <c r="H3" s="170"/>
      <c r="L3" s="178" t="s">
        <v>26</v>
      </c>
      <c r="M3" s="178"/>
    </row>
    <row r="4" spans="1:13" s="53" customFormat="1" ht="21.75" customHeight="1">
      <c r="A4" s="63" t="s">
        <v>69</v>
      </c>
      <c r="B4" s="63" t="s">
        <v>92</v>
      </c>
      <c r="C4" s="63"/>
      <c r="D4" s="63"/>
      <c r="E4" s="62" t="s">
        <v>93</v>
      </c>
      <c r="F4" s="146" t="s">
        <v>138</v>
      </c>
      <c r="G4" s="146"/>
      <c r="H4" s="146"/>
      <c r="I4" s="146"/>
      <c r="J4" s="146"/>
      <c r="K4" s="146"/>
      <c r="L4" s="146"/>
      <c r="M4" s="146"/>
    </row>
    <row r="5" spans="1:13" s="53" customFormat="1" ht="48">
      <c r="A5" s="63"/>
      <c r="B5" s="63" t="s">
        <v>94</v>
      </c>
      <c r="C5" s="63" t="s">
        <v>95</v>
      </c>
      <c r="D5" s="62" t="s">
        <v>96</v>
      </c>
      <c r="E5" s="62"/>
      <c r="F5" s="146" t="s">
        <v>72</v>
      </c>
      <c r="G5" s="171" t="s">
        <v>172</v>
      </c>
      <c r="H5" s="171" t="s">
        <v>173</v>
      </c>
      <c r="I5" s="171" t="s">
        <v>174</v>
      </c>
      <c r="J5" s="171" t="s">
        <v>175</v>
      </c>
      <c r="K5" s="171" t="s">
        <v>176</v>
      </c>
      <c r="L5" s="171" t="s">
        <v>177</v>
      </c>
      <c r="M5" s="171" t="s">
        <v>178</v>
      </c>
    </row>
    <row r="6" spans="1:13" s="53" customFormat="1" ht="22.5" customHeight="1">
      <c r="A6" s="116"/>
      <c r="B6" s="117"/>
      <c r="C6" s="117"/>
      <c r="D6" s="117"/>
      <c r="E6" s="118" t="s">
        <v>72</v>
      </c>
      <c r="F6" s="52">
        <f>SUM(G6:L6)</f>
        <v>1663.69</v>
      </c>
      <c r="G6" s="52">
        <f>G7+G29+G51+G69+G93+G96+G101+G122+G137</f>
        <v>1384.66</v>
      </c>
      <c r="H6" s="52">
        <f>H7+H29+H51+H69+H93+H96+H101+H122+H137</f>
        <v>209.08</v>
      </c>
      <c r="I6" s="52">
        <f>I7+I29+I51+I69+I93+I96+I101+I122+I137</f>
        <v>69.95</v>
      </c>
      <c r="J6" s="52"/>
      <c r="K6" s="147"/>
      <c r="L6" s="147"/>
      <c r="M6" s="150"/>
    </row>
    <row r="7" spans="1:13" ht="22.5" customHeight="1">
      <c r="A7" s="172" t="s">
        <v>80</v>
      </c>
      <c r="B7" s="120"/>
      <c r="C7" s="120"/>
      <c r="D7" s="120"/>
      <c r="E7" s="173"/>
      <c r="F7" s="174">
        <f>SUM(G7:M7)</f>
        <v>211.04</v>
      </c>
      <c r="G7" s="174">
        <v>159.75</v>
      </c>
      <c r="H7" s="174">
        <v>30.38</v>
      </c>
      <c r="I7" s="174">
        <v>20.91</v>
      </c>
      <c r="J7" s="174"/>
      <c r="K7" s="174"/>
      <c r="L7" s="174"/>
      <c r="M7" s="174"/>
    </row>
    <row r="8" spans="1:13" ht="22.5" customHeight="1">
      <c r="A8" s="172"/>
      <c r="B8" s="117" t="s">
        <v>179</v>
      </c>
      <c r="C8" s="117"/>
      <c r="D8" s="117"/>
      <c r="E8" s="173" t="s">
        <v>77</v>
      </c>
      <c r="F8" s="175"/>
      <c r="G8" s="174">
        <v>159.75</v>
      </c>
      <c r="H8" s="174"/>
      <c r="I8" s="174"/>
      <c r="J8" s="174"/>
      <c r="K8" s="174"/>
      <c r="L8" s="174"/>
      <c r="M8" s="174"/>
    </row>
    <row r="9" spans="1:13" ht="22.5" customHeight="1">
      <c r="A9" s="172"/>
      <c r="B9" s="117" t="s">
        <v>179</v>
      </c>
      <c r="C9" s="117" t="s">
        <v>104</v>
      </c>
      <c r="D9" s="117" t="s">
        <v>104</v>
      </c>
      <c r="E9" s="173" t="s">
        <v>180</v>
      </c>
      <c r="F9" s="174"/>
      <c r="G9" s="174">
        <v>64.03</v>
      </c>
      <c r="H9" s="174"/>
      <c r="I9" s="174"/>
      <c r="J9" s="174"/>
      <c r="K9" s="174"/>
      <c r="L9" s="174"/>
      <c r="M9" s="174"/>
    </row>
    <row r="10" spans="1:13" ht="22.5" customHeight="1">
      <c r="A10" s="172"/>
      <c r="B10" s="117" t="s">
        <v>179</v>
      </c>
      <c r="C10" s="117" t="s">
        <v>102</v>
      </c>
      <c r="D10" s="117" t="s">
        <v>104</v>
      </c>
      <c r="E10" s="173" t="s">
        <v>181</v>
      </c>
      <c r="F10" s="174"/>
      <c r="G10" s="174">
        <v>46.02</v>
      </c>
      <c r="H10" s="174"/>
      <c r="I10" s="174"/>
      <c r="J10" s="174"/>
      <c r="K10" s="174"/>
      <c r="L10" s="174"/>
      <c r="M10" s="174"/>
    </row>
    <row r="11" spans="1:13" ht="22.5" customHeight="1">
      <c r="A11" s="172"/>
      <c r="B11" s="117" t="s">
        <v>179</v>
      </c>
      <c r="C11" s="117" t="s">
        <v>101</v>
      </c>
      <c r="D11" s="117" t="s">
        <v>104</v>
      </c>
      <c r="E11" s="173" t="s">
        <v>182</v>
      </c>
      <c r="F11" s="174"/>
      <c r="G11" s="174">
        <v>5.34</v>
      </c>
      <c r="H11" s="174"/>
      <c r="I11" s="174"/>
      <c r="J11" s="174"/>
      <c r="K11" s="174"/>
      <c r="L11" s="174"/>
      <c r="M11" s="174"/>
    </row>
    <row r="12" spans="1:13" ht="22.5" customHeight="1">
      <c r="A12" s="172"/>
      <c r="B12" s="117" t="s">
        <v>179</v>
      </c>
      <c r="C12" s="117" t="s">
        <v>105</v>
      </c>
      <c r="D12" s="117" t="s">
        <v>102</v>
      </c>
      <c r="E12" s="173" t="s">
        <v>183</v>
      </c>
      <c r="F12" s="174"/>
      <c r="G12" s="174">
        <v>10.57</v>
      </c>
      <c r="H12" s="174"/>
      <c r="I12" s="174"/>
      <c r="J12" s="174"/>
      <c r="K12" s="174"/>
      <c r="L12" s="174"/>
      <c r="M12" s="174"/>
    </row>
    <row r="13" spans="1:13" ht="22.5" customHeight="1">
      <c r="A13" s="172"/>
      <c r="B13" s="117" t="s">
        <v>179</v>
      </c>
      <c r="C13" s="117" t="s">
        <v>115</v>
      </c>
      <c r="D13" s="117" t="s">
        <v>102</v>
      </c>
      <c r="E13" s="173" t="s">
        <v>184</v>
      </c>
      <c r="F13" s="175"/>
      <c r="G13" s="174">
        <v>21.12</v>
      </c>
      <c r="H13" s="174"/>
      <c r="I13" s="174"/>
      <c r="J13" s="52"/>
      <c r="K13" s="150"/>
      <c r="L13" s="150"/>
      <c r="M13" s="150"/>
    </row>
    <row r="14" spans="1:13" ht="22.5" customHeight="1">
      <c r="A14" s="172"/>
      <c r="B14" s="117" t="s">
        <v>179</v>
      </c>
      <c r="C14" s="117" t="s">
        <v>126</v>
      </c>
      <c r="D14" s="117" t="s">
        <v>104</v>
      </c>
      <c r="E14" s="173" t="s">
        <v>185</v>
      </c>
      <c r="F14" s="175"/>
      <c r="G14" s="174">
        <v>12.67</v>
      </c>
      <c r="H14" s="174"/>
      <c r="I14" s="174"/>
      <c r="J14" s="52"/>
      <c r="K14" s="150"/>
      <c r="L14" s="150"/>
      <c r="M14" s="150"/>
    </row>
    <row r="15" spans="1:13" ht="22.5" customHeight="1">
      <c r="A15" s="172"/>
      <c r="B15" s="117" t="s">
        <v>186</v>
      </c>
      <c r="C15" s="117"/>
      <c r="D15" s="117"/>
      <c r="E15" s="173" t="s">
        <v>78</v>
      </c>
      <c r="F15" s="175"/>
      <c r="G15" s="174"/>
      <c r="H15" s="174">
        <f>SUM(H16:H22)</f>
        <v>30.38</v>
      </c>
      <c r="I15" s="174"/>
      <c r="J15" s="52"/>
      <c r="K15" s="150"/>
      <c r="L15" s="150"/>
      <c r="M15" s="150"/>
    </row>
    <row r="16" spans="1:13" ht="22.5" customHeight="1">
      <c r="A16" s="172"/>
      <c r="B16" s="117" t="s">
        <v>186</v>
      </c>
      <c r="C16" s="117" t="s">
        <v>104</v>
      </c>
      <c r="D16" s="117" t="s">
        <v>104</v>
      </c>
      <c r="E16" s="173" t="s">
        <v>187</v>
      </c>
      <c r="F16" s="175"/>
      <c r="G16" s="174"/>
      <c r="H16" s="174">
        <v>3</v>
      </c>
      <c r="I16" s="174"/>
      <c r="J16" s="52"/>
      <c r="K16" s="150"/>
      <c r="L16" s="150"/>
      <c r="M16" s="150"/>
    </row>
    <row r="17" spans="1:13" ht="22.5" customHeight="1">
      <c r="A17" s="172"/>
      <c r="B17" s="117" t="s">
        <v>186</v>
      </c>
      <c r="C17" s="117" t="s">
        <v>102</v>
      </c>
      <c r="D17" s="117" t="s">
        <v>104</v>
      </c>
      <c r="E17" s="173" t="s">
        <v>188</v>
      </c>
      <c r="F17" s="175"/>
      <c r="G17" s="174"/>
      <c r="H17" s="174">
        <v>1</v>
      </c>
      <c r="I17" s="174"/>
      <c r="J17" s="52"/>
      <c r="K17" s="150"/>
      <c r="L17" s="150"/>
      <c r="M17" s="150"/>
    </row>
    <row r="18" spans="1:13" ht="22.5" customHeight="1">
      <c r="A18" s="172"/>
      <c r="B18" s="117" t="s">
        <v>186</v>
      </c>
      <c r="C18" s="117" t="s">
        <v>107</v>
      </c>
      <c r="D18" s="117" t="s">
        <v>104</v>
      </c>
      <c r="E18" s="173" t="s">
        <v>189</v>
      </c>
      <c r="F18" s="175"/>
      <c r="G18" s="174"/>
      <c r="H18" s="174">
        <v>1.6</v>
      </c>
      <c r="I18" s="174"/>
      <c r="J18" s="52"/>
      <c r="K18" s="150"/>
      <c r="L18" s="150"/>
      <c r="M18" s="150"/>
    </row>
    <row r="19" spans="1:13" ht="22.5" customHeight="1">
      <c r="A19" s="172"/>
      <c r="B19" s="117" t="s">
        <v>186</v>
      </c>
      <c r="C19" s="117" t="s">
        <v>126</v>
      </c>
      <c r="D19" s="117" t="s">
        <v>104</v>
      </c>
      <c r="E19" s="173" t="s">
        <v>190</v>
      </c>
      <c r="F19" s="175"/>
      <c r="G19" s="174"/>
      <c r="H19" s="174">
        <v>2</v>
      </c>
      <c r="I19" s="174"/>
      <c r="J19" s="52"/>
      <c r="K19" s="150"/>
      <c r="L19" s="150"/>
      <c r="M19" s="150"/>
    </row>
    <row r="20" spans="1:13" ht="22.5" customHeight="1">
      <c r="A20" s="172"/>
      <c r="B20" s="117" t="s">
        <v>186</v>
      </c>
      <c r="C20" s="117" t="s">
        <v>191</v>
      </c>
      <c r="D20" s="117" t="s">
        <v>102</v>
      </c>
      <c r="E20" s="173" t="s">
        <v>192</v>
      </c>
      <c r="F20" s="175"/>
      <c r="G20" s="174"/>
      <c r="H20" s="174">
        <v>2.3</v>
      </c>
      <c r="I20" s="174"/>
      <c r="J20" s="52"/>
      <c r="K20" s="150"/>
      <c r="L20" s="150"/>
      <c r="M20" s="150"/>
    </row>
    <row r="21" spans="1:13" ht="22.5" customHeight="1">
      <c r="A21" s="172"/>
      <c r="B21" s="117" t="s">
        <v>186</v>
      </c>
      <c r="C21" s="117" t="s">
        <v>193</v>
      </c>
      <c r="D21" s="117" t="s">
        <v>104</v>
      </c>
      <c r="E21" s="173" t="s">
        <v>194</v>
      </c>
      <c r="F21" s="175"/>
      <c r="G21" s="174"/>
      <c r="H21" s="174">
        <v>15.41</v>
      </c>
      <c r="I21" s="174"/>
      <c r="J21" s="52"/>
      <c r="K21" s="150"/>
      <c r="L21" s="150"/>
      <c r="M21" s="150"/>
    </row>
    <row r="22" spans="1:13" ht="22.5" customHeight="1">
      <c r="A22" s="172"/>
      <c r="B22" s="117" t="s">
        <v>186</v>
      </c>
      <c r="C22" s="117" t="s">
        <v>123</v>
      </c>
      <c r="D22" s="117" t="s">
        <v>104</v>
      </c>
      <c r="E22" s="173" t="s">
        <v>195</v>
      </c>
      <c r="F22" s="175"/>
      <c r="G22" s="174"/>
      <c r="H22" s="174">
        <v>5.07</v>
      </c>
      <c r="I22" s="174"/>
      <c r="J22" s="52"/>
      <c r="K22" s="150"/>
      <c r="L22" s="150"/>
      <c r="M22" s="150"/>
    </row>
    <row r="23" spans="1:13" ht="22.5" customHeight="1">
      <c r="A23" s="172"/>
      <c r="B23" s="117" t="s">
        <v>196</v>
      </c>
      <c r="C23" s="117"/>
      <c r="D23" s="117"/>
      <c r="E23" s="173" t="s">
        <v>79</v>
      </c>
      <c r="F23" s="175"/>
      <c r="G23" s="174"/>
      <c r="H23" s="174"/>
      <c r="I23" s="174">
        <f>SUM(I24:I27)</f>
        <v>20.910000000000004</v>
      </c>
      <c r="J23" s="52"/>
      <c r="K23" s="150"/>
      <c r="L23" s="150"/>
      <c r="M23" s="150"/>
    </row>
    <row r="24" spans="1:13" ht="22.5" customHeight="1">
      <c r="A24" s="172"/>
      <c r="B24" s="117" t="s">
        <v>196</v>
      </c>
      <c r="C24" s="117" t="s">
        <v>104</v>
      </c>
      <c r="D24" s="117" t="s">
        <v>104</v>
      </c>
      <c r="E24" s="173" t="s">
        <v>197</v>
      </c>
      <c r="F24" s="175"/>
      <c r="G24" s="174"/>
      <c r="H24" s="174"/>
      <c r="I24" s="174">
        <v>15.31</v>
      </c>
      <c r="J24" s="52"/>
      <c r="K24" s="150"/>
      <c r="L24" s="150"/>
      <c r="M24" s="150"/>
    </row>
    <row r="25" spans="1:13" ht="22.5" customHeight="1">
      <c r="A25" s="172"/>
      <c r="B25" s="117" t="s">
        <v>196</v>
      </c>
      <c r="C25" s="117" t="s">
        <v>102</v>
      </c>
      <c r="D25" s="117" t="s">
        <v>104</v>
      </c>
      <c r="E25" s="173" t="s">
        <v>198</v>
      </c>
      <c r="F25" s="175"/>
      <c r="G25" s="174"/>
      <c r="H25" s="174"/>
      <c r="I25" s="174">
        <v>4.7</v>
      </c>
      <c r="J25" s="52"/>
      <c r="K25" s="150"/>
      <c r="L25" s="150"/>
      <c r="M25" s="150"/>
    </row>
    <row r="26" spans="1:13" ht="22.5" customHeight="1">
      <c r="A26" s="172"/>
      <c r="B26" s="117" t="s">
        <v>196</v>
      </c>
      <c r="C26" s="117" t="s">
        <v>109</v>
      </c>
      <c r="D26" s="117" t="s">
        <v>104</v>
      </c>
      <c r="E26" s="173" t="s">
        <v>199</v>
      </c>
      <c r="F26" s="175"/>
      <c r="G26" s="174"/>
      <c r="H26" s="174"/>
      <c r="I26" s="174">
        <v>0.87</v>
      </c>
      <c r="J26" s="52"/>
      <c r="K26" s="150"/>
      <c r="L26" s="150"/>
      <c r="M26" s="150"/>
    </row>
    <row r="27" spans="1:13" ht="22.5" customHeight="1">
      <c r="A27" s="172"/>
      <c r="B27" s="117" t="s">
        <v>196</v>
      </c>
      <c r="C27" s="117" t="s">
        <v>123</v>
      </c>
      <c r="D27" s="117" t="s">
        <v>104</v>
      </c>
      <c r="E27" s="173" t="s">
        <v>200</v>
      </c>
      <c r="F27" s="175"/>
      <c r="G27" s="174"/>
      <c r="H27" s="174"/>
      <c r="I27" s="174">
        <v>0.03</v>
      </c>
      <c r="J27" s="52"/>
      <c r="K27" s="150"/>
      <c r="L27" s="150"/>
      <c r="M27" s="150"/>
    </row>
    <row r="28" spans="1:13" ht="22.5" customHeight="1">
      <c r="A28" s="172"/>
      <c r="B28" s="120"/>
      <c r="C28" s="120"/>
      <c r="D28" s="120"/>
      <c r="E28" s="173"/>
      <c r="F28" s="175"/>
      <c r="G28" s="174"/>
      <c r="H28" s="174"/>
      <c r="I28" s="174"/>
      <c r="J28" s="52"/>
      <c r="K28" s="150"/>
      <c r="L28" s="150"/>
      <c r="M28" s="150"/>
    </row>
    <row r="29" spans="1:13" ht="22.5" customHeight="1">
      <c r="A29" s="172" t="s">
        <v>81</v>
      </c>
      <c r="B29" s="117"/>
      <c r="C29" s="117"/>
      <c r="D29" s="117"/>
      <c r="E29" s="173"/>
      <c r="F29" s="174">
        <f>G29+H29+I29</f>
        <v>64.75</v>
      </c>
      <c r="G29" s="174">
        <f>G30</f>
        <v>53.580000000000005</v>
      </c>
      <c r="H29" s="174">
        <f>H37</f>
        <v>10.65</v>
      </c>
      <c r="I29" s="174">
        <f>I48</f>
        <v>0.52</v>
      </c>
      <c r="J29" s="174"/>
      <c r="K29" s="179"/>
      <c r="L29" s="179"/>
      <c r="M29" s="179"/>
    </row>
    <row r="30" spans="1:13" ht="22.5" customHeight="1">
      <c r="A30" s="172"/>
      <c r="B30" s="117" t="s">
        <v>179</v>
      </c>
      <c r="C30" s="117"/>
      <c r="D30" s="117"/>
      <c r="E30" s="173" t="s">
        <v>77</v>
      </c>
      <c r="F30" s="52"/>
      <c r="G30" s="174">
        <f>SUM(G31:G36)</f>
        <v>53.580000000000005</v>
      </c>
      <c r="H30" s="174"/>
      <c r="I30" s="174"/>
      <c r="J30" s="52"/>
      <c r="K30" s="175"/>
      <c r="L30" s="175"/>
      <c r="M30" s="175"/>
    </row>
    <row r="31" spans="1:13" ht="22.5" customHeight="1">
      <c r="A31" s="172"/>
      <c r="B31" s="117" t="s">
        <v>179</v>
      </c>
      <c r="C31" s="117" t="s">
        <v>104</v>
      </c>
      <c r="D31" s="117" t="s">
        <v>104</v>
      </c>
      <c r="E31" s="173" t="s">
        <v>180</v>
      </c>
      <c r="F31" s="52"/>
      <c r="G31" s="174">
        <v>23.41</v>
      </c>
      <c r="H31" s="174"/>
      <c r="I31" s="174"/>
      <c r="J31" s="52"/>
      <c r="K31" s="175"/>
      <c r="L31" s="175"/>
      <c r="M31" s="175"/>
    </row>
    <row r="32" spans="1:13" ht="22.5" customHeight="1">
      <c r="A32" s="172"/>
      <c r="B32" s="117" t="s">
        <v>179</v>
      </c>
      <c r="C32" s="117" t="s">
        <v>102</v>
      </c>
      <c r="D32" s="117" t="s">
        <v>104</v>
      </c>
      <c r="E32" s="173" t="s">
        <v>181</v>
      </c>
      <c r="F32" s="52"/>
      <c r="G32" s="174">
        <v>13.86</v>
      </c>
      <c r="H32" s="174"/>
      <c r="I32" s="174"/>
      <c r="J32" s="176"/>
      <c r="K32" s="180"/>
      <c r="L32" s="180"/>
      <c r="M32" s="180"/>
    </row>
    <row r="33" spans="1:13" ht="22.5" customHeight="1">
      <c r="A33" s="172"/>
      <c r="B33" s="117" t="s">
        <v>179</v>
      </c>
      <c r="C33" s="117" t="s">
        <v>101</v>
      </c>
      <c r="D33" s="117" t="s">
        <v>104</v>
      </c>
      <c r="E33" s="173" t="s">
        <v>182</v>
      </c>
      <c r="F33" s="176"/>
      <c r="G33" s="174">
        <v>1.95</v>
      </c>
      <c r="H33" s="174"/>
      <c r="I33" s="174"/>
      <c r="J33" s="176"/>
      <c r="K33" s="180"/>
      <c r="L33" s="180"/>
      <c r="M33" s="180"/>
    </row>
    <row r="34" spans="1:13" ht="22.5" customHeight="1">
      <c r="A34" s="172"/>
      <c r="B34" s="117" t="s">
        <v>179</v>
      </c>
      <c r="C34" s="117" t="s">
        <v>105</v>
      </c>
      <c r="D34" s="117" t="s">
        <v>104</v>
      </c>
      <c r="E34" s="173" t="s">
        <v>183</v>
      </c>
      <c r="F34" s="176"/>
      <c r="G34" s="174">
        <v>2.74</v>
      </c>
      <c r="H34" s="174"/>
      <c r="I34" s="174"/>
      <c r="J34" s="176"/>
      <c r="K34" s="180"/>
      <c r="L34" s="180"/>
      <c r="M34" s="180"/>
    </row>
    <row r="35" spans="1:13" ht="22.5" customHeight="1">
      <c r="A35" s="172"/>
      <c r="B35" s="117" t="s">
        <v>179</v>
      </c>
      <c r="C35" s="117" t="s">
        <v>115</v>
      </c>
      <c r="D35" s="117" t="s">
        <v>104</v>
      </c>
      <c r="E35" s="173" t="s">
        <v>184</v>
      </c>
      <c r="F35" s="176"/>
      <c r="G35" s="174">
        <v>7.31</v>
      </c>
      <c r="H35" s="174"/>
      <c r="I35" s="174"/>
      <c r="J35" s="176"/>
      <c r="K35" s="180"/>
      <c r="L35" s="180"/>
      <c r="M35" s="180"/>
    </row>
    <row r="36" spans="1:13" ht="22.5" customHeight="1">
      <c r="A36" s="172"/>
      <c r="B36" s="117" t="s">
        <v>179</v>
      </c>
      <c r="C36" s="117" t="s">
        <v>126</v>
      </c>
      <c r="D36" s="117" t="s">
        <v>104</v>
      </c>
      <c r="E36" s="173" t="s">
        <v>185</v>
      </c>
      <c r="F36" s="176"/>
      <c r="G36" s="174">
        <v>4.31</v>
      </c>
      <c r="H36" s="174"/>
      <c r="I36" s="174"/>
      <c r="J36" s="176"/>
      <c r="K36" s="180"/>
      <c r="L36" s="180"/>
      <c r="M36" s="180"/>
    </row>
    <row r="37" spans="1:13" ht="22.5" customHeight="1">
      <c r="A37" s="172"/>
      <c r="B37" s="117" t="s">
        <v>186</v>
      </c>
      <c r="C37" s="117"/>
      <c r="D37" s="117"/>
      <c r="E37" s="173" t="s">
        <v>78</v>
      </c>
      <c r="F37" s="176"/>
      <c r="G37" s="174"/>
      <c r="H37" s="174">
        <f>SUM(H38:H47)</f>
        <v>10.65</v>
      </c>
      <c r="I37" s="174"/>
      <c r="J37" s="176"/>
      <c r="K37" s="180"/>
      <c r="L37" s="180"/>
      <c r="M37" s="180"/>
    </row>
    <row r="38" spans="1:13" ht="22.5" customHeight="1">
      <c r="A38" s="172"/>
      <c r="B38" s="117" t="s">
        <v>186</v>
      </c>
      <c r="C38" s="117" t="s">
        <v>104</v>
      </c>
      <c r="D38" s="117" t="s">
        <v>104</v>
      </c>
      <c r="E38" s="173" t="s">
        <v>187</v>
      </c>
      <c r="F38" s="176"/>
      <c r="G38" s="174"/>
      <c r="H38" s="174">
        <v>0.53</v>
      </c>
      <c r="I38" s="174"/>
      <c r="J38" s="176"/>
      <c r="K38" s="180"/>
      <c r="L38" s="180"/>
      <c r="M38" s="180"/>
    </row>
    <row r="39" spans="1:13" ht="22.5" customHeight="1">
      <c r="A39" s="172"/>
      <c r="B39" s="117" t="s">
        <v>186</v>
      </c>
      <c r="C39" s="117" t="s">
        <v>102</v>
      </c>
      <c r="D39" s="117" t="s">
        <v>104</v>
      </c>
      <c r="E39" s="173" t="s">
        <v>188</v>
      </c>
      <c r="F39" s="176"/>
      <c r="G39" s="174"/>
      <c r="H39" s="174">
        <v>0.55</v>
      </c>
      <c r="I39" s="174"/>
      <c r="J39" s="176"/>
      <c r="K39" s="180"/>
      <c r="L39" s="180"/>
      <c r="M39" s="180"/>
    </row>
    <row r="40" spans="1:13" ht="22.5" customHeight="1">
      <c r="A40" s="172"/>
      <c r="B40" s="117" t="s">
        <v>186</v>
      </c>
      <c r="C40" s="117" t="s">
        <v>107</v>
      </c>
      <c r="D40" s="117" t="s">
        <v>104</v>
      </c>
      <c r="E40" s="173" t="s">
        <v>189</v>
      </c>
      <c r="F40" s="176"/>
      <c r="G40" s="174"/>
      <c r="H40" s="174">
        <v>0.12</v>
      </c>
      <c r="I40" s="174"/>
      <c r="J40" s="176"/>
      <c r="K40" s="180"/>
      <c r="L40" s="180"/>
      <c r="M40" s="180"/>
    </row>
    <row r="41" spans="1:13" ht="22.5" customHeight="1">
      <c r="A41" s="172"/>
      <c r="B41" s="117" t="s">
        <v>186</v>
      </c>
      <c r="C41" s="117" t="s">
        <v>115</v>
      </c>
      <c r="D41" s="117" t="s">
        <v>104</v>
      </c>
      <c r="E41" s="173" t="s">
        <v>201</v>
      </c>
      <c r="F41" s="176"/>
      <c r="G41" s="174"/>
      <c r="H41" s="174">
        <v>2.87</v>
      </c>
      <c r="I41" s="174"/>
      <c r="J41" s="176"/>
      <c r="K41" s="180"/>
      <c r="L41" s="180"/>
      <c r="M41" s="180"/>
    </row>
    <row r="42" spans="1:13" ht="22.5" customHeight="1">
      <c r="A42" s="172"/>
      <c r="B42" s="117" t="s">
        <v>186</v>
      </c>
      <c r="C42" s="117" t="s">
        <v>126</v>
      </c>
      <c r="D42" s="117" t="s">
        <v>104</v>
      </c>
      <c r="E42" s="173" t="s">
        <v>190</v>
      </c>
      <c r="F42" s="176"/>
      <c r="G42" s="174"/>
      <c r="H42" s="174">
        <v>0.65</v>
      </c>
      <c r="I42" s="174"/>
      <c r="J42" s="176"/>
      <c r="K42" s="180"/>
      <c r="L42" s="180"/>
      <c r="M42" s="180"/>
    </row>
    <row r="43" spans="1:13" ht="22.5" customHeight="1">
      <c r="A43" s="172"/>
      <c r="B43" s="117" t="s">
        <v>186</v>
      </c>
      <c r="C43" s="117" t="s">
        <v>202</v>
      </c>
      <c r="D43" s="117" t="s">
        <v>104</v>
      </c>
      <c r="E43" s="173" t="s">
        <v>203</v>
      </c>
      <c r="F43" s="176"/>
      <c r="G43" s="174"/>
      <c r="H43" s="174">
        <v>0.24</v>
      </c>
      <c r="I43" s="174"/>
      <c r="J43" s="176"/>
      <c r="K43" s="180"/>
      <c r="L43" s="180"/>
      <c r="M43" s="180"/>
    </row>
    <row r="44" spans="1:13" ht="22.5" customHeight="1">
      <c r="A44" s="172"/>
      <c r="B44" s="117" t="s">
        <v>186</v>
      </c>
      <c r="C44" s="117" t="s">
        <v>204</v>
      </c>
      <c r="D44" s="117" t="s">
        <v>104</v>
      </c>
      <c r="E44" s="173" t="s">
        <v>205</v>
      </c>
      <c r="F44" s="176"/>
      <c r="G44" s="174"/>
      <c r="H44" s="174">
        <v>0.13</v>
      </c>
      <c r="I44" s="174"/>
      <c r="J44" s="176"/>
      <c r="K44" s="180"/>
      <c r="L44" s="180"/>
      <c r="M44" s="180"/>
    </row>
    <row r="45" spans="1:13" ht="22.5" customHeight="1">
      <c r="A45" s="172"/>
      <c r="B45" s="117" t="s">
        <v>186</v>
      </c>
      <c r="C45" s="117" t="s">
        <v>206</v>
      </c>
      <c r="D45" s="117" t="s">
        <v>104</v>
      </c>
      <c r="E45" s="173" t="s">
        <v>207</v>
      </c>
      <c r="F45" s="52"/>
      <c r="G45" s="174"/>
      <c r="H45" s="174">
        <v>0.78</v>
      </c>
      <c r="I45" s="174"/>
      <c r="J45" s="176"/>
      <c r="K45" s="180"/>
      <c r="L45" s="180"/>
      <c r="M45" s="180"/>
    </row>
    <row r="46" spans="1:13" ht="22.5" customHeight="1">
      <c r="A46" s="172"/>
      <c r="B46" s="117" t="s">
        <v>186</v>
      </c>
      <c r="C46" s="117" t="s">
        <v>193</v>
      </c>
      <c r="D46" s="117" t="s">
        <v>104</v>
      </c>
      <c r="E46" s="173" t="s">
        <v>208</v>
      </c>
      <c r="F46" s="52"/>
      <c r="G46" s="174"/>
      <c r="H46" s="174">
        <v>4.74</v>
      </c>
      <c r="I46" s="174"/>
      <c r="J46" s="176"/>
      <c r="K46" s="180"/>
      <c r="L46" s="180"/>
      <c r="M46" s="180"/>
    </row>
    <row r="47" spans="1:13" ht="22.5" customHeight="1">
      <c r="A47" s="172"/>
      <c r="B47" s="117" t="s">
        <v>186</v>
      </c>
      <c r="C47" s="117" t="s">
        <v>123</v>
      </c>
      <c r="D47" s="117" t="s">
        <v>104</v>
      </c>
      <c r="E47" s="173" t="s">
        <v>195</v>
      </c>
      <c r="F47" s="52"/>
      <c r="G47" s="174"/>
      <c r="H47" s="174">
        <v>0.04</v>
      </c>
      <c r="I47" s="174"/>
      <c r="J47" s="176"/>
      <c r="K47" s="180"/>
      <c r="L47" s="180"/>
      <c r="M47" s="180"/>
    </row>
    <row r="48" spans="1:13" ht="22.5" customHeight="1">
      <c r="A48" s="172"/>
      <c r="B48" s="117" t="s">
        <v>196</v>
      </c>
      <c r="C48" s="117"/>
      <c r="D48" s="117"/>
      <c r="E48" s="173"/>
      <c r="F48" s="52"/>
      <c r="G48" s="174"/>
      <c r="H48" s="174"/>
      <c r="I48" s="174">
        <f>SUM(I49:I50)</f>
        <v>0.52</v>
      </c>
      <c r="J48" s="176"/>
      <c r="K48" s="180"/>
      <c r="L48" s="180"/>
      <c r="M48" s="180"/>
    </row>
    <row r="49" spans="1:13" ht="22.5" customHeight="1">
      <c r="A49" s="172"/>
      <c r="B49" s="117" t="s">
        <v>196</v>
      </c>
      <c r="C49" s="117" t="s">
        <v>102</v>
      </c>
      <c r="D49" s="117" t="s">
        <v>104</v>
      </c>
      <c r="E49" s="173" t="s">
        <v>198</v>
      </c>
      <c r="F49" s="176"/>
      <c r="G49" s="174"/>
      <c r="H49" s="174"/>
      <c r="I49" s="174">
        <v>0.51</v>
      </c>
      <c r="J49" s="176"/>
      <c r="K49" s="180"/>
      <c r="L49" s="180"/>
      <c r="M49" s="180"/>
    </row>
    <row r="50" spans="1:13" ht="22.5" customHeight="1">
      <c r="A50" s="172"/>
      <c r="B50" s="117" t="s">
        <v>196</v>
      </c>
      <c r="C50" s="117" t="s">
        <v>123</v>
      </c>
      <c r="D50" s="117" t="s">
        <v>104</v>
      </c>
      <c r="E50" s="173" t="s">
        <v>200</v>
      </c>
      <c r="F50" s="52"/>
      <c r="G50" s="174"/>
      <c r="H50" s="174"/>
      <c r="I50" s="174">
        <v>0.01</v>
      </c>
      <c r="J50" s="176"/>
      <c r="K50" s="180"/>
      <c r="L50" s="180"/>
      <c r="M50" s="180"/>
    </row>
    <row r="51" spans="1:13" ht="22.5" customHeight="1">
      <c r="A51" s="172" t="s">
        <v>82</v>
      </c>
      <c r="B51" s="117"/>
      <c r="C51" s="117"/>
      <c r="D51" s="117"/>
      <c r="E51" s="173"/>
      <c r="F51" s="174">
        <f>G51+H51+I51</f>
        <v>53.190000000000005</v>
      </c>
      <c r="G51" s="174">
        <f>G52</f>
        <v>43.300000000000004</v>
      </c>
      <c r="H51" s="174">
        <f>H59</f>
        <v>8.030000000000001</v>
      </c>
      <c r="I51" s="174">
        <f>I66</f>
        <v>1.8599999999999999</v>
      </c>
      <c r="J51" s="174"/>
      <c r="K51" s="179"/>
      <c r="L51" s="179"/>
      <c r="M51" s="179"/>
    </row>
    <row r="52" spans="1:13" ht="22.5" customHeight="1">
      <c r="A52" s="172"/>
      <c r="B52" s="117" t="s">
        <v>179</v>
      </c>
      <c r="C52" s="117"/>
      <c r="D52" s="117"/>
      <c r="E52" s="173" t="s">
        <v>77</v>
      </c>
      <c r="F52" s="52"/>
      <c r="G52" s="174">
        <f>SUM(G53:G58)</f>
        <v>43.300000000000004</v>
      </c>
      <c r="H52" s="174"/>
      <c r="I52" s="174"/>
      <c r="J52" s="176"/>
      <c r="K52" s="180"/>
      <c r="L52" s="180"/>
      <c r="M52" s="180"/>
    </row>
    <row r="53" spans="1:13" ht="22.5" customHeight="1">
      <c r="A53" s="172"/>
      <c r="B53" s="117" t="s">
        <v>179</v>
      </c>
      <c r="C53" s="117" t="s">
        <v>104</v>
      </c>
      <c r="D53" s="117" t="s">
        <v>104</v>
      </c>
      <c r="E53" s="173" t="s">
        <v>180</v>
      </c>
      <c r="F53" s="52"/>
      <c r="G53" s="174">
        <v>18.27</v>
      </c>
      <c r="H53" s="174"/>
      <c r="I53" s="174"/>
      <c r="J53" s="176"/>
      <c r="K53" s="180"/>
      <c r="L53" s="180"/>
      <c r="M53" s="180"/>
    </row>
    <row r="54" spans="1:13" ht="22.5" customHeight="1">
      <c r="A54" s="172"/>
      <c r="B54" s="117" t="s">
        <v>179</v>
      </c>
      <c r="C54" s="117" t="s">
        <v>102</v>
      </c>
      <c r="D54" s="117" t="s">
        <v>104</v>
      </c>
      <c r="E54" s="173" t="s">
        <v>181</v>
      </c>
      <c r="F54" s="52"/>
      <c r="G54" s="174">
        <v>11.71</v>
      </c>
      <c r="H54" s="174"/>
      <c r="I54" s="174"/>
      <c r="J54" s="176"/>
      <c r="K54" s="180"/>
      <c r="L54" s="180"/>
      <c r="M54" s="180"/>
    </row>
    <row r="55" spans="1:13" ht="22.5" customHeight="1">
      <c r="A55" s="172"/>
      <c r="B55" s="117" t="s">
        <v>179</v>
      </c>
      <c r="C55" s="117" t="s">
        <v>101</v>
      </c>
      <c r="D55" s="117" t="s">
        <v>104</v>
      </c>
      <c r="E55" s="173" t="s">
        <v>182</v>
      </c>
      <c r="F55" s="52"/>
      <c r="G55" s="174">
        <v>1.52</v>
      </c>
      <c r="H55" s="174"/>
      <c r="I55" s="174"/>
      <c r="J55" s="176"/>
      <c r="K55" s="180"/>
      <c r="L55" s="180"/>
      <c r="M55" s="180"/>
    </row>
    <row r="56" spans="1:13" ht="22.5" customHeight="1">
      <c r="A56" s="172"/>
      <c r="B56" s="117" t="s">
        <v>179</v>
      </c>
      <c r="C56" s="117" t="s">
        <v>105</v>
      </c>
      <c r="D56" s="117" t="s">
        <v>104</v>
      </c>
      <c r="E56" s="173" t="s">
        <v>183</v>
      </c>
      <c r="F56" s="52"/>
      <c r="G56" s="174">
        <v>2.56</v>
      </c>
      <c r="H56" s="174"/>
      <c r="I56" s="174"/>
      <c r="J56" s="176"/>
      <c r="K56" s="180"/>
      <c r="L56" s="180"/>
      <c r="M56" s="180"/>
    </row>
    <row r="57" spans="1:13" ht="22.5" customHeight="1">
      <c r="A57" s="172"/>
      <c r="B57" s="117" t="s">
        <v>179</v>
      </c>
      <c r="C57" s="117" t="s">
        <v>115</v>
      </c>
      <c r="D57" s="117" t="s">
        <v>104</v>
      </c>
      <c r="E57" s="173" t="s">
        <v>184</v>
      </c>
      <c r="F57" s="52"/>
      <c r="G57" s="174">
        <v>3.45</v>
      </c>
      <c r="H57" s="174"/>
      <c r="I57" s="174"/>
      <c r="J57" s="176"/>
      <c r="K57" s="180"/>
      <c r="L57" s="180"/>
      <c r="M57" s="180"/>
    </row>
    <row r="58" spans="1:13" ht="22.5" customHeight="1">
      <c r="A58" s="172"/>
      <c r="B58" s="117" t="s">
        <v>179</v>
      </c>
      <c r="C58" s="117" t="s">
        <v>126</v>
      </c>
      <c r="D58" s="117" t="s">
        <v>104</v>
      </c>
      <c r="E58" s="173" t="s">
        <v>185</v>
      </c>
      <c r="F58" s="52"/>
      <c r="G58" s="174">
        <v>5.79</v>
      </c>
      <c r="H58" s="174"/>
      <c r="I58" s="174"/>
      <c r="J58" s="176"/>
      <c r="K58" s="180"/>
      <c r="L58" s="180"/>
      <c r="M58" s="180"/>
    </row>
    <row r="59" spans="1:13" ht="22.5" customHeight="1">
      <c r="A59" s="172"/>
      <c r="B59" s="117" t="s">
        <v>186</v>
      </c>
      <c r="C59" s="117"/>
      <c r="D59" s="117"/>
      <c r="E59" s="173" t="s">
        <v>78</v>
      </c>
      <c r="F59" s="52"/>
      <c r="G59" s="174"/>
      <c r="H59" s="174">
        <f>SUM(H60:H65)</f>
        <v>8.030000000000001</v>
      </c>
      <c r="I59" s="174"/>
      <c r="J59" s="176"/>
      <c r="K59" s="180"/>
      <c r="L59" s="180"/>
      <c r="M59" s="180"/>
    </row>
    <row r="60" spans="1:13" ht="22.5" customHeight="1">
      <c r="A60" s="172"/>
      <c r="B60" s="117" t="s">
        <v>186</v>
      </c>
      <c r="C60" s="117" t="s">
        <v>104</v>
      </c>
      <c r="D60" s="117" t="s">
        <v>104</v>
      </c>
      <c r="E60" s="173" t="s">
        <v>187</v>
      </c>
      <c r="F60" s="52"/>
      <c r="G60" s="174"/>
      <c r="H60" s="174">
        <v>2</v>
      </c>
      <c r="I60" s="174"/>
      <c r="J60" s="176"/>
      <c r="K60" s="180"/>
      <c r="L60" s="180"/>
      <c r="M60" s="180"/>
    </row>
    <row r="61" spans="1:13" ht="22.5" customHeight="1">
      <c r="A61" s="172"/>
      <c r="B61" s="117" t="s">
        <v>186</v>
      </c>
      <c r="C61" s="117" t="s">
        <v>115</v>
      </c>
      <c r="D61" s="117" t="s">
        <v>104</v>
      </c>
      <c r="E61" s="173" t="s">
        <v>201</v>
      </c>
      <c r="F61" s="176"/>
      <c r="G61" s="174"/>
      <c r="H61" s="174">
        <v>1.07</v>
      </c>
      <c r="I61" s="174"/>
      <c r="J61" s="176"/>
      <c r="K61" s="180"/>
      <c r="L61" s="180"/>
      <c r="M61" s="180"/>
    </row>
    <row r="62" spans="1:13" ht="22.5" customHeight="1">
      <c r="A62" s="172"/>
      <c r="B62" s="117" t="s">
        <v>186</v>
      </c>
      <c r="C62" s="117" t="s">
        <v>126</v>
      </c>
      <c r="D62" s="117" t="s">
        <v>104</v>
      </c>
      <c r="E62" s="173" t="s">
        <v>190</v>
      </c>
      <c r="F62" s="52"/>
      <c r="G62" s="174"/>
      <c r="H62" s="174">
        <v>0.43</v>
      </c>
      <c r="I62" s="174"/>
      <c r="J62" s="176"/>
      <c r="K62" s="180"/>
      <c r="L62" s="180"/>
      <c r="M62" s="180"/>
    </row>
    <row r="63" spans="1:13" ht="22.5" customHeight="1">
      <c r="A63" s="172"/>
      <c r="B63" s="117" t="s">
        <v>186</v>
      </c>
      <c r="C63" s="117" t="s">
        <v>206</v>
      </c>
      <c r="D63" s="117" t="s">
        <v>104</v>
      </c>
      <c r="E63" s="173" t="s">
        <v>207</v>
      </c>
      <c r="F63" s="52"/>
      <c r="G63" s="174"/>
      <c r="H63" s="174">
        <v>0.57</v>
      </c>
      <c r="I63" s="174"/>
      <c r="J63" s="176"/>
      <c r="K63" s="180"/>
      <c r="L63" s="180"/>
      <c r="M63" s="180"/>
    </row>
    <row r="64" spans="1:13" ht="22.5" customHeight="1">
      <c r="A64" s="172"/>
      <c r="B64" s="117" t="s">
        <v>186</v>
      </c>
      <c r="C64" s="117" t="s">
        <v>193</v>
      </c>
      <c r="D64" s="117" t="s">
        <v>104</v>
      </c>
      <c r="E64" s="173" t="s">
        <v>208</v>
      </c>
      <c r="F64" s="52"/>
      <c r="G64" s="174"/>
      <c r="H64" s="174">
        <v>3.72</v>
      </c>
      <c r="I64" s="174"/>
      <c r="J64" s="176"/>
      <c r="K64" s="180"/>
      <c r="L64" s="180"/>
      <c r="M64" s="180"/>
    </row>
    <row r="65" spans="1:13" ht="22.5" customHeight="1">
      <c r="A65" s="172"/>
      <c r="B65" s="117" t="s">
        <v>186</v>
      </c>
      <c r="C65" s="117" t="s">
        <v>123</v>
      </c>
      <c r="D65" s="117" t="s">
        <v>104</v>
      </c>
      <c r="E65" s="173" t="s">
        <v>195</v>
      </c>
      <c r="F65" s="52"/>
      <c r="G65" s="174"/>
      <c r="H65" s="174">
        <v>0.24</v>
      </c>
      <c r="I65" s="174"/>
      <c r="J65" s="176"/>
      <c r="K65" s="180"/>
      <c r="L65" s="180"/>
      <c r="M65" s="180"/>
    </row>
    <row r="66" spans="1:13" ht="22.5" customHeight="1">
      <c r="A66" s="172"/>
      <c r="B66" s="117" t="s">
        <v>196</v>
      </c>
      <c r="C66" s="117"/>
      <c r="D66" s="117"/>
      <c r="E66" s="173"/>
      <c r="F66" s="52"/>
      <c r="G66" s="174"/>
      <c r="H66" s="174"/>
      <c r="I66" s="174">
        <f>SUM(I67:I68)</f>
        <v>1.8599999999999999</v>
      </c>
      <c r="J66" s="176"/>
      <c r="K66" s="180"/>
      <c r="L66" s="180"/>
      <c r="M66" s="180"/>
    </row>
    <row r="67" spans="1:13" ht="22.5" customHeight="1">
      <c r="A67" s="172"/>
      <c r="B67" s="117" t="s">
        <v>196</v>
      </c>
      <c r="C67" s="117" t="s">
        <v>102</v>
      </c>
      <c r="D67" s="117" t="s">
        <v>104</v>
      </c>
      <c r="E67" s="173" t="s">
        <v>198</v>
      </c>
      <c r="F67" s="52"/>
      <c r="G67" s="174"/>
      <c r="H67" s="174"/>
      <c r="I67" s="174">
        <v>0.99</v>
      </c>
      <c r="J67" s="176"/>
      <c r="K67" s="180"/>
      <c r="L67" s="180"/>
      <c r="M67" s="180"/>
    </row>
    <row r="68" spans="1:13" ht="22.5" customHeight="1">
      <c r="A68" s="172"/>
      <c r="B68" s="117" t="s">
        <v>196</v>
      </c>
      <c r="C68" s="117" t="s">
        <v>109</v>
      </c>
      <c r="D68" s="117" t="s">
        <v>104</v>
      </c>
      <c r="E68" s="173" t="s">
        <v>199</v>
      </c>
      <c r="F68" s="175"/>
      <c r="G68" s="174"/>
      <c r="H68" s="174"/>
      <c r="I68" s="174">
        <v>0.87</v>
      </c>
      <c r="J68" s="176"/>
      <c r="K68" s="180"/>
      <c r="L68" s="180"/>
      <c r="M68" s="180"/>
    </row>
    <row r="69" spans="1:13" ht="22.5" customHeight="1">
      <c r="A69" s="172" t="s">
        <v>83</v>
      </c>
      <c r="B69" s="117"/>
      <c r="C69" s="117"/>
      <c r="D69" s="117"/>
      <c r="E69" s="173"/>
      <c r="F69" s="174">
        <f>SUM(G69:I69)</f>
        <v>1065.4599999999998</v>
      </c>
      <c r="G69" s="174">
        <f>G70</f>
        <v>915.54</v>
      </c>
      <c r="H69" s="174">
        <f>H79</f>
        <v>104.05000000000001</v>
      </c>
      <c r="I69" s="174">
        <f>I88</f>
        <v>45.87</v>
      </c>
      <c r="J69" s="174"/>
      <c r="K69" s="179"/>
      <c r="L69" s="179"/>
      <c r="M69" s="179"/>
    </row>
    <row r="70" spans="1:13" ht="22.5" customHeight="1">
      <c r="A70" s="172"/>
      <c r="B70" s="117" t="s">
        <v>179</v>
      </c>
      <c r="C70" s="117"/>
      <c r="D70" s="117"/>
      <c r="E70" s="173" t="s">
        <v>77</v>
      </c>
      <c r="F70" s="176"/>
      <c r="G70" s="174">
        <f>SUM(G71:G78)</f>
        <v>915.54</v>
      </c>
      <c r="H70" s="174"/>
      <c r="I70" s="174"/>
      <c r="J70" s="176"/>
      <c r="K70" s="180"/>
      <c r="L70" s="180"/>
      <c r="M70" s="180"/>
    </row>
    <row r="71" spans="1:13" ht="22.5" customHeight="1">
      <c r="A71" s="172"/>
      <c r="B71" s="117" t="s">
        <v>179</v>
      </c>
      <c r="C71" s="117" t="s">
        <v>104</v>
      </c>
      <c r="D71" s="117" t="s">
        <v>104</v>
      </c>
      <c r="E71" s="173" t="s">
        <v>180</v>
      </c>
      <c r="F71" s="176"/>
      <c r="G71" s="174">
        <v>400.5</v>
      </c>
      <c r="H71" s="174"/>
      <c r="I71" s="174"/>
      <c r="J71" s="176"/>
      <c r="K71" s="180"/>
      <c r="L71" s="180"/>
      <c r="M71" s="180"/>
    </row>
    <row r="72" spans="1:13" ht="22.5" customHeight="1">
      <c r="A72" s="172"/>
      <c r="B72" s="117" t="s">
        <v>179</v>
      </c>
      <c r="C72" s="117" t="s">
        <v>102</v>
      </c>
      <c r="D72" s="117" t="s">
        <v>104</v>
      </c>
      <c r="E72" s="173" t="s">
        <v>181</v>
      </c>
      <c r="F72" s="176"/>
      <c r="G72" s="174">
        <v>25.5</v>
      </c>
      <c r="H72" s="174"/>
      <c r="I72" s="174"/>
      <c r="J72" s="176"/>
      <c r="K72" s="180"/>
      <c r="L72" s="180"/>
      <c r="M72" s="180"/>
    </row>
    <row r="73" spans="1:13" ht="22.5" customHeight="1">
      <c r="A73" s="172"/>
      <c r="B73" s="117" t="s">
        <v>179</v>
      </c>
      <c r="C73" s="117" t="s">
        <v>101</v>
      </c>
      <c r="D73" s="117" t="s">
        <v>104</v>
      </c>
      <c r="E73" s="173" t="s">
        <v>182</v>
      </c>
      <c r="F73" s="176"/>
      <c r="G73" s="174">
        <v>33.38</v>
      </c>
      <c r="H73" s="174"/>
      <c r="I73" s="174"/>
      <c r="J73" s="176"/>
      <c r="K73" s="180"/>
      <c r="L73" s="180"/>
      <c r="M73" s="180"/>
    </row>
    <row r="74" spans="1:13" ht="22.5" customHeight="1">
      <c r="A74" s="172"/>
      <c r="B74" s="117" t="s">
        <v>179</v>
      </c>
      <c r="C74" s="117" t="s">
        <v>105</v>
      </c>
      <c r="D74" s="117" t="s">
        <v>104</v>
      </c>
      <c r="E74" s="173" t="s">
        <v>183</v>
      </c>
      <c r="F74" s="176"/>
      <c r="G74" s="174">
        <v>53.88</v>
      </c>
      <c r="H74" s="174"/>
      <c r="I74" s="174"/>
      <c r="J74" s="176"/>
      <c r="K74" s="180"/>
      <c r="L74" s="180"/>
      <c r="M74" s="180"/>
    </row>
    <row r="75" spans="1:13" ht="22.5" customHeight="1">
      <c r="A75" s="172"/>
      <c r="B75" s="117" t="s">
        <v>179</v>
      </c>
      <c r="C75" s="117" t="s">
        <v>107</v>
      </c>
      <c r="D75" s="117" t="s">
        <v>104</v>
      </c>
      <c r="E75" s="173" t="s">
        <v>209</v>
      </c>
      <c r="F75" s="176"/>
      <c r="G75" s="174">
        <v>202.58</v>
      </c>
      <c r="H75" s="174"/>
      <c r="I75" s="174"/>
      <c r="J75" s="176"/>
      <c r="K75" s="180"/>
      <c r="L75" s="180"/>
      <c r="M75" s="180"/>
    </row>
    <row r="76" spans="1:13" ht="22.5" customHeight="1">
      <c r="A76" s="172"/>
      <c r="B76" s="117" t="s">
        <v>179</v>
      </c>
      <c r="C76" s="117" t="s">
        <v>115</v>
      </c>
      <c r="D76" s="117" t="s">
        <v>104</v>
      </c>
      <c r="E76" s="173" t="s">
        <v>184</v>
      </c>
      <c r="F76" s="176"/>
      <c r="G76" s="174">
        <v>120.76</v>
      </c>
      <c r="H76" s="174"/>
      <c r="I76" s="174"/>
      <c r="J76" s="176"/>
      <c r="K76" s="180"/>
      <c r="L76" s="180"/>
      <c r="M76" s="180"/>
    </row>
    <row r="77" spans="1:13" ht="22.5" customHeight="1">
      <c r="A77" s="172"/>
      <c r="B77" s="117" t="s">
        <v>179</v>
      </c>
      <c r="C77" s="117" t="s">
        <v>126</v>
      </c>
      <c r="D77" s="117" t="s">
        <v>104</v>
      </c>
      <c r="E77" s="173" t="s">
        <v>185</v>
      </c>
      <c r="F77" s="176"/>
      <c r="G77" s="174">
        <v>72.64</v>
      </c>
      <c r="H77" s="174"/>
      <c r="I77" s="174"/>
      <c r="J77" s="176"/>
      <c r="K77" s="180"/>
      <c r="L77" s="180"/>
      <c r="M77" s="180"/>
    </row>
    <row r="78" spans="1:13" ht="22.5" customHeight="1">
      <c r="A78" s="172"/>
      <c r="B78" s="117" t="s">
        <v>179</v>
      </c>
      <c r="C78" s="117" t="s">
        <v>123</v>
      </c>
      <c r="D78" s="117" t="s">
        <v>104</v>
      </c>
      <c r="E78" s="173" t="s">
        <v>210</v>
      </c>
      <c r="F78" s="176"/>
      <c r="G78" s="174">
        <v>6.3</v>
      </c>
      <c r="H78" s="174"/>
      <c r="I78" s="174"/>
      <c r="J78" s="176"/>
      <c r="K78" s="180"/>
      <c r="L78" s="180"/>
      <c r="M78" s="180"/>
    </row>
    <row r="79" spans="1:13" ht="22.5" customHeight="1">
      <c r="A79" s="172"/>
      <c r="B79" s="117" t="s">
        <v>186</v>
      </c>
      <c r="C79" s="117"/>
      <c r="D79" s="117"/>
      <c r="E79" s="173" t="s">
        <v>78</v>
      </c>
      <c r="F79" s="176"/>
      <c r="G79" s="174"/>
      <c r="H79" s="174">
        <f>SUM(H80:H87)</f>
        <v>104.05000000000001</v>
      </c>
      <c r="I79" s="174"/>
      <c r="J79" s="176"/>
      <c r="K79" s="180"/>
      <c r="L79" s="180"/>
      <c r="M79" s="180"/>
    </row>
    <row r="80" spans="1:13" ht="22.5" customHeight="1">
      <c r="A80" s="172"/>
      <c r="B80" s="117" t="s">
        <v>186</v>
      </c>
      <c r="C80" s="117" t="s">
        <v>104</v>
      </c>
      <c r="D80" s="117" t="s">
        <v>104</v>
      </c>
      <c r="E80" s="173" t="s">
        <v>187</v>
      </c>
      <c r="F80" s="176"/>
      <c r="G80" s="174"/>
      <c r="H80" s="174">
        <v>5.79</v>
      </c>
      <c r="I80" s="174"/>
      <c r="J80" s="176"/>
      <c r="K80" s="180"/>
      <c r="L80" s="180"/>
      <c r="M80" s="180"/>
    </row>
    <row r="81" spans="1:13" ht="22.5" customHeight="1">
      <c r="A81" s="172"/>
      <c r="B81" s="117" t="s">
        <v>186</v>
      </c>
      <c r="C81" s="117" t="s">
        <v>109</v>
      </c>
      <c r="D81" s="117" t="s">
        <v>104</v>
      </c>
      <c r="E81" s="173" t="s">
        <v>211</v>
      </c>
      <c r="F81" s="176"/>
      <c r="G81" s="174"/>
      <c r="H81" s="174">
        <v>5</v>
      </c>
      <c r="I81" s="174"/>
      <c r="J81" s="176"/>
      <c r="K81" s="180"/>
      <c r="L81" s="180"/>
      <c r="M81" s="180"/>
    </row>
    <row r="82" spans="1:13" ht="22.5" customHeight="1">
      <c r="A82" s="172"/>
      <c r="B82" s="117" t="s">
        <v>186</v>
      </c>
      <c r="C82" s="117" t="s">
        <v>107</v>
      </c>
      <c r="D82" s="117" t="s">
        <v>104</v>
      </c>
      <c r="E82" s="173" t="s">
        <v>189</v>
      </c>
      <c r="F82" s="176"/>
      <c r="G82" s="174"/>
      <c r="H82" s="174">
        <v>2</v>
      </c>
      <c r="I82" s="174"/>
      <c r="J82" s="176"/>
      <c r="K82" s="180"/>
      <c r="L82" s="180"/>
      <c r="M82" s="180"/>
    </row>
    <row r="83" spans="1:13" ht="22.5" customHeight="1">
      <c r="A83" s="172"/>
      <c r="B83" s="117" t="s">
        <v>186</v>
      </c>
      <c r="C83" s="117" t="s">
        <v>115</v>
      </c>
      <c r="D83" s="117" t="s">
        <v>104</v>
      </c>
      <c r="E83" s="173" t="s">
        <v>201</v>
      </c>
      <c r="F83" s="176"/>
      <c r="G83" s="174"/>
      <c r="H83" s="174">
        <v>62.36</v>
      </c>
      <c r="I83" s="174"/>
      <c r="J83" s="176"/>
      <c r="K83" s="180"/>
      <c r="L83" s="180"/>
      <c r="M83" s="180"/>
    </row>
    <row r="84" spans="1:13" ht="22.5" customHeight="1">
      <c r="A84" s="172"/>
      <c r="B84" s="117" t="s">
        <v>186</v>
      </c>
      <c r="C84" s="117" t="s">
        <v>126</v>
      </c>
      <c r="D84" s="117" t="s">
        <v>104</v>
      </c>
      <c r="E84" s="173" t="s">
        <v>190</v>
      </c>
      <c r="F84" s="176"/>
      <c r="G84" s="174"/>
      <c r="H84" s="174">
        <v>8</v>
      </c>
      <c r="I84" s="174"/>
      <c r="J84" s="176"/>
      <c r="K84" s="180"/>
      <c r="L84" s="180"/>
      <c r="M84" s="180"/>
    </row>
    <row r="85" spans="1:13" ht="22.5" customHeight="1">
      <c r="A85" s="172"/>
      <c r="B85" s="117" t="s">
        <v>186</v>
      </c>
      <c r="C85" s="117" t="s">
        <v>212</v>
      </c>
      <c r="D85" s="117" t="s">
        <v>104</v>
      </c>
      <c r="E85" s="173" t="s">
        <v>213</v>
      </c>
      <c r="F85" s="176"/>
      <c r="G85" s="174"/>
      <c r="H85" s="174">
        <v>3</v>
      </c>
      <c r="I85" s="174"/>
      <c r="J85" s="176"/>
      <c r="K85" s="180"/>
      <c r="L85" s="180"/>
      <c r="M85" s="180"/>
    </row>
    <row r="86" spans="1:13" ht="22.5" customHeight="1">
      <c r="A86" s="172"/>
      <c r="B86" s="117" t="s">
        <v>186</v>
      </c>
      <c r="C86" s="117" t="s">
        <v>206</v>
      </c>
      <c r="D86" s="117" t="s">
        <v>104</v>
      </c>
      <c r="E86" s="173" t="s">
        <v>207</v>
      </c>
      <c r="F86" s="176"/>
      <c r="G86" s="174"/>
      <c r="H86" s="174">
        <v>10.93</v>
      </c>
      <c r="I86" s="174"/>
      <c r="J86" s="176"/>
      <c r="K86" s="180"/>
      <c r="L86" s="180"/>
      <c r="M86" s="180"/>
    </row>
    <row r="87" spans="1:13" ht="22.5" customHeight="1">
      <c r="A87" s="172"/>
      <c r="B87" s="117" t="s">
        <v>186</v>
      </c>
      <c r="C87" s="117" t="s">
        <v>123</v>
      </c>
      <c r="D87" s="117" t="s">
        <v>104</v>
      </c>
      <c r="E87" s="173" t="s">
        <v>195</v>
      </c>
      <c r="F87" s="176"/>
      <c r="G87" s="174"/>
      <c r="H87" s="174">
        <v>6.97</v>
      </c>
      <c r="I87" s="174"/>
      <c r="J87" s="176"/>
      <c r="K87" s="180"/>
      <c r="L87" s="180"/>
      <c r="M87" s="180"/>
    </row>
    <row r="88" spans="1:13" ht="22.5" customHeight="1">
      <c r="A88" s="172"/>
      <c r="B88" s="117" t="s">
        <v>196</v>
      </c>
      <c r="C88" s="117"/>
      <c r="D88" s="117"/>
      <c r="E88" s="173" t="s">
        <v>79</v>
      </c>
      <c r="F88" s="176"/>
      <c r="G88" s="174"/>
      <c r="H88" s="174"/>
      <c r="I88" s="174">
        <f>SUM(I89:I92)</f>
        <v>45.87</v>
      </c>
      <c r="J88" s="176"/>
      <c r="K88" s="180"/>
      <c r="L88" s="180"/>
      <c r="M88" s="180"/>
    </row>
    <row r="89" spans="1:13" ht="22.5" customHeight="1">
      <c r="A89" s="172"/>
      <c r="B89" s="117" t="s">
        <v>196</v>
      </c>
      <c r="C89" s="117" t="s">
        <v>104</v>
      </c>
      <c r="D89" s="117" t="s">
        <v>104</v>
      </c>
      <c r="E89" s="173" t="s">
        <v>197</v>
      </c>
      <c r="F89" s="176"/>
      <c r="G89" s="174"/>
      <c r="H89" s="174"/>
      <c r="I89" s="174">
        <v>24.29</v>
      </c>
      <c r="J89" s="176"/>
      <c r="K89" s="180"/>
      <c r="L89" s="180"/>
      <c r="M89" s="180"/>
    </row>
    <row r="90" spans="1:13" ht="22.5" customHeight="1">
      <c r="A90" s="172"/>
      <c r="B90" s="117" t="s">
        <v>196</v>
      </c>
      <c r="C90" s="117" t="s">
        <v>102</v>
      </c>
      <c r="D90" s="117" t="s">
        <v>104</v>
      </c>
      <c r="E90" s="173" t="s">
        <v>198</v>
      </c>
      <c r="F90" s="176"/>
      <c r="G90" s="174"/>
      <c r="H90" s="174"/>
      <c r="I90" s="174">
        <v>19.37</v>
      </c>
      <c r="J90" s="176"/>
      <c r="K90" s="180"/>
      <c r="L90" s="180"/>
      <c r="M90" s="180"/>
    </row>
    <row r="91" spans="1:13" ht="22.5" customHeight="1">
      <c r="A91" s="172"/>
      <c r="B91" s="117" t="s">
        <v>196</v>
      </c>
      <c r="C91" s="117" t="s">
        <v>109</v>
      </c>
      <c r="D91" s="117" t="s">
        <v>104</v>
      </c>
      <c r="E91" s="173" t="s">
        <v>199</v>
      </c>
      <c r="F91" s="176"/>
      <c r="G91" s="174"/>
      <c r="H91" s="174"/>
      <c r="I91" s="174">
        <v>2.02</v>
      </c>
      <c r="J91" s="176"/>
      <c r="K91" s="180"/>
      <c r="L91" s="180"/>
      <c r="M91" s="180"/>
    </row>
    <row r="92" spans="1:13" ht="22.5" customHeight="1">
      <c r="A92" s="172"/>
      <c r="B92" s="117" t="s">
        <v>196</v>
      </c>
      <c r="C92" s="117" t="s">
        <v>123</v>
      </c>
      <c r="D92" s="117" t="s">
        <v>104</v>
      </c>
      <c r="E92" s="173" t="s">
        <v>200</v>
      </c>
      <c r="F92" s="176"/>
      <c r="G92" s="174"/>
      <c r="H92" s="174"/>
      <c r="I92" s="174">
        <v>0.19</v>
      </c>
      <c r="J92" s="176"/>
      <c r="K92" s="180"/>
      <c r="L92" s="180"/>
      <c r="M92" s="180"/>
    </row>
    <row r="93" spans="1:13" ht="22.5" customHeight="1">
      <c r="A93" s="172" t="s">
        <v>84</v>
      </c>
      <c r="B93" s="117"/>
      <c r="C93" s="117"/>
      <c r="D93" s="117"/>
      <c r="E93" s="173"/>
      <c r="F93" s="174">
        <v>10</v>
      </c>
      <c r="G93" s="174"/>
      <c r="H93" s="174">
        <f>H94</f>
        <v>10</v>
      </c>
      <c r="I93" s="174"/>
      <c r="J93" s="174"/>
      <c r="K93" s="179"/>
      <c r="L93" s="179"/>
      <c r="M93" s="179"/>
    </row>
    <row r="94" spans="1:13" ht="22.5" customHeight="1">
      <c r="A94" s="172"/>
      <c r="B94" s="117" t="s">
        <v>186</v>
      </c>
      <c r="C94" s="117"/>
      <c r="D94" s="117"/>
      <c r="E94" s="173" t="s">
        <v>78</v>
      </c>
      <c r="F94" s="176"/>
      <c r="G94" s="174"/>
      <c r="H94" s="174">
        <v>10</v>
      </c>
      <c r="I94" s="174"/>
      <c r="J94" s="176"/>
      <c r="K94" s="180"/>
      <c r="L94" s="180"/>
      <c r="M94" s="180"/>
    </row>
    <row r="95" spans="1:13" ht="22.5" customHeight="1">
      <c r="A95" s="172"/>
      <c r="B95" s="117" t="s">
        <v>186</v>
      </c>
      <c r="C95" s="117" t="s">
        <v>115</v>
      </c>
      <c r="D95" s="117" t="s">
        <v>104</v>
      </c>
      <c r="E95" s="173" t="s">
        <v>201</v>
      </c>
      <c r="F95" s="176"/>
      <c r="G95" s="174"/>
      <c r="H95" s="174">
        <v>10</v>
      </c>
      <c r="I95" s="174"/>
      <c r="J95" s="176"/>
      <c r="K95" s="180"/>
      <c r="L95" s="180"/>
      <c r="M95" s="180"/>
    </row>
    <row r="96" spans="1:13" ht="22.5" customHeight="1">
      <c r="A96" s="172" t="s">
        <v>85</v>
      </c>
      <c r="B96" s="117"/>
      <c r="C96" s="117"/>
      <c r="D96" s="117"/>
      <c r="E96" s="173"/>
      <c r="F96" s="174">
        <f>G96+H96</f>
        <v>40.74</v>
      </c>
      <c r="G96" s="174">
        <f>G97</f>
        <v>15.74</v>
      </c>
      <c r="H96" s="174">
        <f>H99</f>
        <v>25</v>
      </c>
      <c r="I96" s="174"/>
      <c r="J96" s="174"/>
      <c r="K96" s="179"/>
      <c r="L96" s="179"/>
      <c r="M96" s="179"/>
    </row>
    <row r="97" spans="1:13" ht="22.5" customHeight="1">
      <c r="A97" s="172"/>
      <c r="B97" s="117" t="s">
        <v>179</v>
      </c>
      <c r="C97" s="117"/>
      <c r="D97" s="117"/>
      <c r="E97" s="173" t="s">
        <v>77</v>
      </c>
      <c r="F97" s="176"/>
      <c r="G97" s="174">
        <v>15.74</v>
      </c>
      <c r="H97" s="174"/>
      <c r="I97" s="174"/>
      <c r="J97" s="176"/>
      <c r="K97" s="180"/>
      <c r="L97" s="180"/>
      <c r="M97" s="180"/>
    </row>
    <row r="98" spans="1:13" ht="22.5" customHeight="1">
      <c r="A98" s="172"/>
      <c r="B98" s="117" t="s">
        <v>179</v>
      </c>
      <c r="C98" s="117" t="s">
        <v>102</v>
      </c>
      <c r="D98" s="117" t="s">
        <v>104</v>
      </c>
      <c r="E98" s="173" t="s">
        <v>181</v>
      </c>
      <c r="F98" s="176"/>
      <c r="G98" s="174">
        <v>15.74</v>
      </c>
      <c r="H98" s="174"/>
      <c r="I98" s="174"/>
      <c r="J98" s="176"/>
      <c r="K98" s="180"/>
      <c r="L98" s="180"/>
      <c r="M98" s="180"/>
    </row>
    <row r="99" spans="1:13" ht="22.5" customHeight="1">
      <c r="A99" s="172"/>
      <c r="B99" s="117" t="s">
        <v>186</v>
      </c>
      <c r="C99" s="117"/>
      <c r="D99" s="117"/>
      <c r="E99" s="173" t="s">
        <v>78</v>
      </c>
      <c r="F99" s="176"/>
      <c r="G99" s="174"/>
      <c r="H99" s="174">
        <v>25</v>
      </c>
      <c r="I99" s="174"/>
      <c r="J99" s="176"/>
      <c r="K99" s="180"/>
      <c r="L99" s="180"/>
      <c r="M99" s="180"/>
    </row>
    <row r="100" spans="1:13" ht="22.5" customHeight="1">
      <c r="A100" s="172"/>
      <c r="B100" s="117" t="s">
        <v>186</v>
      </c>
      <c r="C100" s="117" t="s">
        <v>115</v>
      </c>
      <c r="D100" s="117" t="s">
        <v>104</v>
      </c>
      <c r="E100" s="173" t="s">
        <v>201</v>
      </c>
      <c r="F100" s="176"/>
      <c r="G100" s="174"/>
      <c r="H100" s="174">
        <v>25</v>
      </c>
      <c r="I100" s="174"/>
      <c r="J100" s="176"/>
      <c r="K100" s="180"/>
      <c r="L100" s="180"/>
      <c r="M100" s="180"/>
    </row>
    <row r="101" spans="1:13" ht="22.5" customHeight="1">
      <c r="A101" s="172" t="s">
        <v>86</v>
      </c>
      <c r="B101" s="117"/>
      <c r="C101" s="117"/>
      <c r="D101" s="117"/>
      <c r="E101" s="173"/>
      <c r="F101" s="174">
        <f>SUM(G101:I101)</f>
        <v>121.21000000000001</v>
      </c>
      <c r="G101" s="174">
        <f>G102</f>
        <v>109.37</v>
      </c>
      <c r="H101" s="174">
        <f>H111</f>
        <v>11.080000000000002</v>
      </c>
      <c r="I101" s="174">
        <f>I119</f>
        <v>0.76</v>
      </c>
      <c r="J101" s="174"/>
      <c r="K101" s="179"/>
      <c r="L101" s="179"/>
      <c r="M101" s="179"/>
    </row>
    <row r="102" spans="1:13" ht="22.5" customHeight="1">
      <c r="A102" s="172"/>
      <c r="B102" s="117" t="s">
        <v>179</v>
      </c>
      <c r="C102" s="117"/>
      <c r="D102" s="117"/>
      <c r="E102" s="173" t="s">
        <v>77</v>
      </c>
      <c r="F102" s="176"/>
      <c r="G102" s="174">
        <f>SUM(G103:G110)</f>
        <v>109.37</v>
      </c>
      <c r="H102" s="174"/>
      <c r="I102" s="174"/>
      <c r="J102" s="176"/>
      <c r="K102" s="180"/>
      <c r="L102" s="180"/>
      <c r="M102" s="180"/>
    </row>
    <row r="103" spans="1:13" ht="22.5" customHeight="1">
      <c r="A103" s="172"/>
      <c r="B103" s="117" t="s">
        <v>179</v>
      </c>
      <c r="C103" s="117" t="s">
        <v>104</v>
      </c>
      <c r="D103" s="117" t="s">
        <v>104</v>
      </c>
      <c r="E103" s="173" t="s">
        <v>180</v>
      </c>
      <c r="F103" s="176"/>
      <c r="G103" s="174">
        <v>47.19</v>
      </c>
      <c r="H103" s="174"/>
      <c r="I103" s="174"/>
      <c r="J103" s="176"/>
      <c r="K103" s="176"/>
      <c r="L103" s="176"/>
      <c r="M103" s="180"/>
    </row>
    <row r="104" spans="1:13" ht="22.5" customHeight="1">
      <c r="A104" s="172"/>
      <c r="B104" s="117" t="s">
        <v>179</v>
      </c>
      <c r="C104" s="117" t="s">
        <v>102</v>
      </c>
      <c r="D104" s="117" t="s">
        <v>104</v>
      </c>
      <c r="E104" s="173" t="s">
        <v>181</v>
      </c>
      <c r="F104" s="176"/>
      <c r="G104" s="174">
        <v>4.12</v>
      </c>
      <c r="H104" s="174"/>
      <c r="I104" s="174"/>
      <c r="J104" s="176"/>
      <c r="K104" s="176"/>
      <c r="L104" s="176"/>
      <c r="M104" s="180"/>
    </row>
    <row r="105" spans="1:13" ht="22.5" customHeight="1">
      <c r="A105" s="172"/>
      <c r="B105" s="117" t="s">
        <v>179</v>
      </c>
      <c r="C105" s="117" t="s">
        <v>101</v>
      </c>
      <c r="D105" s="117" t="s">
        <v>104</v>
      </c>
      <c r="E105" s="173" t="s">
        <v>182</v>
      </c>
      <c r="F105" s="176"/>
      <c r="G105" s="174">
        <v>3.93</v>
      </c>
      <c r="H105" s="174"/>
      <c r="I105" s="174"/>
      <c r="J105" s="176"/>
      <c r="K105" s="176"/>
      <c r="L105" s="176"/>
      <c r="M105" s="180"/>
    </row>
    <row r="106" spans="1:13" ht="22.5" customHeight="1">
      <c r="A106" s="172"/>
      <c r="B106" s="117" t="s">
        <v>179</v>
      </c>
      <c r="C106" s="117" t="s">
        <v>105</v>
      </c>
      <c r="D106" s="117" t="s">
        <v>104</v>
      </c>
      <c r="E106" s="173" t="s">
        <v>183</v>
      </c>
      <c r="F106" s="176"/>
      <c r="G106" s="174">
        <v>5.47</v>
      </c>
      <c r="H106" s="174"/>
      <c r="I106" s="174"/>
      <c r="J106" s="176"/>
      <c r="K106" s="176"/>
      <c r="L106" s="176"/>
      <c r="M106" s="180"/>
    </row>
    <row r="107" spans="1:13" ht="22.5" customHeight="1">
      <c r="A107" s="172"/>
      <c r="B107" s="117" t="s">
        <v>179</v>
      </c>
      <c r="C107" s="117" t="s">
        <v>107</v>
      </c>
      <c r="D107" s="117" t="s">
        <v>104</v>
      </c>
      <c r="E107" s="173" t="s">
        <v>209</v>
      </c>
      <c r="F107" s="176"/>
      <c r="G107" s="174">
        <v>25.1</v>
      </c>
      <c r="H107" s="174"/>
      <c r="I107" s="174"/>
      <c r="J107" s="176"/>
      <c r="K107" s="176"/>
      <c r="L107" s="176"/>
      <c r="M107" s="180"/>
    </row>
    <row r="108" spans="1:13" ht="22.5" customHeight="1">
      <c r="A108" s="172"/>
      <c r="B108" s="117" t="s">
        <v>179</v>
      </c>
      <c r="C108" s="117" t="s">
        <v>115</v>
      </c>
      <c r="D108" s="117" t="s">
        <v>104</v>
      </c>
      <c r="E108" s="173" t="s">
        <v>184</v>
      </c>
      <c r="F108" s="176"/>
      <c r="G108" s="174">
        <v>13.91</v>
      </c>
      <c r="H108" s="174"/>
      <c r="I108" s="174"/>
      <c r="J108" s="176"/>
      <c r="K108" s="176"/>
      <c r="L108" s="176"/>
      <c r="M108" s="180"/>
    </row>
    <row r="109" spans="1:13" ht="22.5" customHeight="1">
      <c r="A109" s="172"/>
      <c r="B109" s="117" t="s">
        <v>179</v>
      </c>
      <c r="C109" s="117" t="s">
        <v>126</v>
      </c>
      <c r="D109" s="117" t="s">
        <v>104</v>
      </c>
      <c r="E109" s="173" t="s">
        <v>185</v>
      </c>
      <c r="F109" s="176"/>
      <c r="G109" s="174">
        <v>8.81</v>
      </c>
      <c r="H109" s="174"/>
      <c r="I109" s="174"/>
      <c r="J109" s="176"/>
      <c r="K109" s="176"/>
      <c r="L109" s="176"/>
      <c r="M109" s="180"/>
    </row>
    <row r="110" spans="1:13" ht="22.5" customHeight="1">
      <c r="A110" s="172"/>
      <c r="B110" s="117" t="s">
        <v>179</v>
      </c>
      <c r="C110" s="117" t="s">
        <v>123</v>
      </c>
      <c r="D110" s="117" t="s">
        <v>104</v>
      </c>
      <c r="E110" s="173" t="s">
        <v>210</v>
      </c>
      <c r="F110" s="176"/>
      <c r="G110" s="174">
        <v>0.84</v>
      </c>
      <c r="H110" s="174"/>
      <c r="I110" s="174"/>
      <c r="J110" s="176"/>
      <c r="K110" s="176"/>
      <c r="L110" s="176"/>
      <c r="M110" s="180"/>
    </row>
    <row r="111" spans="1:13" ht="22.5" customHeight="1">
      <c r="A111" s="172"/>
      <c r="B111" s="117" t="s">
        <v>186</v>
      </c>
      <c r="C111" s="117"/>
      <c r="D111" s="117"/>
      <c r="E111" s="173" t="s">
        <v>78</v>
      </c>
      <c r="F111" s="176"/>
      <c r="G111" s="174"/>
      <c r="H111" s="174">
        <f>SUM(H112:H118)</f>
        <v>11.080000000000002</v>
      </c>
      <c r="I111" s="174"/>
      <c r="J111" s="176"/>
      <c r="K111" s="176"/>
      <c r="L111" s="176"/>
      <c r="M111" s="180"/>
    </row>
    <row r="112" spans="1:13" ht="22.5" customHeight="1">
      <c r="A112" s="172"/>
      <c r="B112" s="117" t="s">
        <v>186</v>
      </c>
      <c r="C112" s="117" t="s">
        <v>104</v>
      </c>
      <c r="D112" s="117" t="s">
        <v>104</v>
      </c>
      <c r="E112" s="173" t="s">
        <v>187</v>
      </c>
      <c r="F112" s="176"/>
      <c r="G112" s="174"/>
      <c r="H112" s="174">
        <v>0.63</v>
      </c>
      <c r="I112" s="174"/>
      <c r="J112" s="176"/>
      <c r="K112" s="176"/>
      <c r="L112" s="176"/>
      <c r="M112" s="180"/>
    </row>
    <row r="113" spans="1:13" ht="22.5" customHeight="1">
      <c r="A113" s="172"/>
      <c r="B113" s="117" t="s">
        <v>186</v>
      </c>
      <c r="C113" s="117" t="s">
        <v>109</v>
      </c>
      <c r="D113" s="117" t="s">
        <v>104</v>
      </c>
      <c r="E113" s="173" t="s">
        <v>211</v>
      </c>
      <c r="F113" s="176"/>
      <c r="G113" s="174"/>
      <c r="H113" s="174">
        <v>0.5</v>
      </c>
      <c r="I113" s="174"/>
      <c r="J113" s="176"/>
      <c r="K113" s="180"/>
      <c r="L113" s="180"/>
      <c r="M113" s="180"/>
    </row>
    <row r="114" spans="1:13" ht="22.5" customHeight="1">
      <c r="A114" s="172"/>
      <c r="B114" s="117" t="s">
        <v>186</v>
      </c>
      <c r="C114" s="117" t="s">
        <v>106</v>
      </c>
      <c r="D114" s="117" t="s">
        <v>104</v>
      </c>
      <c r="E114" s="173" t="s">
        <v>214</v>
      </c>
      <c r="F114" s="176"/>
      <c r="G114" s="174"/>
      <c r="H114" s="174">
        <v>2</v>
      </c>
      <c r="I114" s="174"/>
      <c r="J114" s="176"/>
      <c r="K114" s="180"/>
      <c r="L114" s="180"/>
      <c r="M114" s="180"/>
    </row>
    <row r="115" spans="1:13" ht="22.5" customHeight="1">
      <c r="A115" s="172"/>
      <c r="B115" s="117" t="s">
        <v>186</v>
      </c>
      <c r="C115" s="117" t="s">
        <v>115</v>
      </c>
      <c r="D115" s="117" t="s">
        <v>104</v>
      </c>
      <c r="E115" s="173" t="s">
        <v>201</v>
      </c>
      <c r="F115" s="176"/>
      <c r="G115" s="174"/>
      <c r="H115" s="174">
        <v>4.42</v>
      </c>
      <c r="I115" s="174"/>
      <c r="J115" s="176"/>
      <c r="K115" s="180"/>
      <c r="L115" s="180"/>
      <c r="M115" s="180"/>
    </row>
    <row r="116" spans="1:13" ht="22.5" customHeight="1">
      <c r="A116" s="172"/>
      <c r="B116" s="117" t="s">
        <v>186</v>
      </c>
      <c r="C116" s="117" t="s">
        <v>126</v>
      </c>
      <c r="D116" s="117" t="s">
        <v>104</v>
      </c>
      <c r="E116" s="173" t="s">
        <v>190</v>
      </c>
      <c r="F116" s="176"/>
      <c r="G116" s="174"/>
      <c r="H116" s="174">
        <v>2</v>
      </c>
      <c r="I116" s="174"/>
      <c r="J116" s="176"/>
      <c r="K116" s="180"/>
      <c r="L116" s="180"/>
      <c r="M116" s="180"/>
    </row>
    <row r="117" spans="1:13" ht="22.5" customHeight="1">
      <c r="A117" s="172"/>
      <c r="B117" s="117" t="s">
        <v>186</v>
      </c>
      <c r="C117" s="117" t="s">
        <v>206</v>
      </c>
      <c r="D117" s="117" t="s">
        <v>104</v>
      </c>
      <c r="E117" s="173" t="s">
        <v>207</v>
      </c>
      <c r="F117" s="176"/>
      <c r="G117" s="174"/>
      <c r="H117" s="174">
        <v>1.47</v>
      </c>
      <c r="I117" s="174"/>
      <c r="J117" s="176"/>
      <c r="K117" s="180"/>
      <c r="L117" s="180"/>
      <c r="M117" s="180"/>
    </row>
    <row r="118" spans="1:13" ht="22.5" customHeight="1">
      <c r="A118" s="172"/>
      <c r="B118" s="117" t="s">
        <v>186</v>
      </c>
      <c r="C118" s="117" t="s">
        <v>123</v>
      </c>
      <c r="D118" s="117" t="s">
        <v>104</v>
      </c>
      <c r="E118" s="173" t="s">
        <v>195</v>
      </c>
      <c r="F118" s="176"/>
      <c r="G118" s="174"/>
      <c r="H118" s="174">
        <v>0.06</v>
      </c>
      <c r="I118" s="174"/>
      <c r="J118" s="176"/>
      <c r="K118" s="180"/>
      <c r="L118" s="180"/>
      <c r="M118" s="180"/>
    </row>
    <row r="119" spans="1:13" ht="22.5" customHeight="1">
      <c r="A119" s="172"/>
      <c r="B119" s="117" t="s">
        <v>196</v>
      </c>
      <c r="C119" s="117"/>
      <c r="D119" s="117"/>
      <c r="E119" s="173" t="s">
        <v>79</v>
      </c>
      <c r="F119" s="176"/>
      <c r="G119" s="174"/>
      <c r="H119" s="174"/>
      <c r="I119" s="174">
        <f>I120+I121</f>
        <v>0.76</v>
      </c>
      <c r="J119" s="176"/>
      <c r="K119" s="180"/>
      <c r="L119" s="180"/>
      <c r="M119" s="180"/>
    </row>
    <row r="120" spans="1:13" ht="22.5" customHeight="1">
      <c r="A120" s="172"/>
      <c r="B120" s="117" t="s">
        <v>196</v>
      </c>
      <c r="C120" s="117" t="s">
        <v>102</v>
      </c>
      <c r="D120" s="117" t="s">
        <v>104</v>
      </c>
      <c r="E120" s="173" t="s">
        <v>198</v>
      </c>
      <c r="F120" s="176"/>
      <c r="G120" s="174"/>
      <c r="H120" s="174"/>
      <c r="I120" s="174">
        <v>0.72</v>
      </c>
      <c r="J120" s="176"/>
      <c r="K120" s="180"/>
      <c r="L120" s="180"/>
      <c r="M120" s="180"/>
    </row>
    <row r="121" spans="1:13" ht="22.5" customHeight="1">
      <c r="A121" s="172"/>
      <c r="B121" s="117" t="s">
        <v>196</v>
      </c>
      <c r="C121" s="117" t="s">
        <v>123</v>
      </c>
      <c r="D121" s="117" t="s">
        <v>104</v>
      </c>
      <c r="E121" s="173" t="s">
        <v>200</v>
      </c>
      <c r="F121" s="176"/>
      <c r="G121" s="174"/>
      <c r="H121" s="174"/>
      <c r="I121" s="174">
        <v>0.04</v>
      </c>
      <c r="J121" s="176"/>
      <c r="K121" s="180"/>
      <c r="L121" s="180"/>
      <c r="M121" s="180"/>
    </row>
    <row r="122" spans="1:13" ht="30.75" customHeight="1">
      <c r="A122" s="172" t="s">
        <v>215</v>
      </c>
      <c r="B122" s="117"/>
      <c r="C122" s="117"/>
      <c r="D122" s="117"/>
      <c r="E122" s="173"/>
      <c r="F122" s="174">
        <f>SUM(G122:I122)</f>
        <v>49.81999999999999</v>
      </c>
      <c r="G122" s="174">
        <f>G123</f>
        <v>44.62</v>
      </c>
      <c r="H122" s="174">
        <f>H131</f>
        <v>5.1899999999999995</v>
      </c>
      <c r="I122" s="174">
        <f>I135</f>
        <v>0.01</v>
      </c>
      <c r="J122" s="174"/>
      <c r="K122" s="179"/>
      <c r="L122" s="179"/>
      <c r="M122" s="179"/>
    </row>
    <row r="123" spans="1:13" ht="22.5" customHeight="1">
      <c r="A123" s="172"/>
      <c r="B123" s="117" t="s">
        <v>179</v>
      </c>
      <c r="C123" s="117"/>
      <c r="D123" s="117"/>
      <c r="E123" s="173" t="s">
        <v>77</v>
      </c>
      <c r="F123" s="176"/>
      <c r="G123" s="174">
        <f>SUM(G124:G130)</f>
        <v>44.62</v>
      </c>
      <c r="H123" s="174"/>
      <c r="I123" s="174"/>
      <c r="J123" s="176"/>
      <c r="K123" s="180"/>
      <c r="L123" s="180"/>
      <c r="M123" s="180"/>
    </row>
    <row r="124" spans="1:13" ht="22.5" customHeight="1">
      <c r="A124" s="172"/>
      <c r="B124" s="117" t="s">
        <v>179</v>
      </c>
      <c r="C124" s="117" t="s">
        <v>104</v>
      </c>
      <c r="D124" s="117" t="s">
        <v>104</v>
      </c>
      <c r="E124" s="173" t="s">
        <v>180</v>
      </c>
      <c r="F124" s="176"/>
      <c r="G124" s="174">
        <v>17.75</v>
      </c>
      <c r="H124" s="174"/>
      <c r="I124" s="174"/>
      <c r="J124" s="176"/>
      <c r="K124" s="180"/>
      <c r="L124" s="180"/>
      <c r="M124" s="180"/>
    </row>
    <row r="125" spans="1:13" ht="22.5" customHeight="1">
      <c r="A125" s="172"/>
      <c r="B125" s="117" t="s">
        <v>179</v>
      </c>
      <c r="C125" s="117" t="s">
        <v>102</v>
      </c>
      <c r="D125" s="117" t="s">
        <v>104</v>
      </c>
      <c r="E125" s="173" t="s">
        <v>181</v>
      </c>
      <c r="F125" s="176"/>
      <c r="G125" s="174">
        <v>13.03</v>
      </c>
      <c r="H125" s="174"/>
      <c r="I125" s="174"/>
      <c r="J125" s="176"/>
      <c r="K125" s="180"/>
      <c r="L125" s="180"/>
      <c r="M125" s="180"/>
    </row>
    <row r="126" spans="1:13" ht="22.5" customHeight="1">
      <c r="A126" s="172"/>
      <c r="B126" s="117" t="s">
        <v>179</v>
      </c>
      <c r="C126" s="117" t="s">
        <v>101</v>
      </c>
      <c r="D126" s="117" t="s">
        <v>104</v>
      </c>
      <c r="E126" s="173" t="s">
        <v>182</v>
      </c>
      <c r="F126" s="176"/>
      <c r="G126" s="174">
        <v>1.48</v>
      </c>
      <c r="H126" s="174"/>
      <c r="I126" s="174"/>
      <c r="J126" s="176"/>
      <c r="K126" s="180"/>
      <c r="L126" s="180"/>
      <c r="M126" s="180"/>
    </row>
    <row r="127" spans="1:13" ht="22.5" customHeight="1">
      <c r="A127" s="172"/>
      <c r="B127" s="117" t="s">
        <v>179</v>
      </c>
      <c r="C127" s="117" t="s">
        <v>105</v>
      </c>
      <c r="D127" s="117" t="s">
        <v>104</v>
      </c>
      <c r="E127" s="173" t="s">
        <v>183</v>
      </c>
      <c r="F127" s="176"/>
      <c r="G127" s="174">
        <v>2.33</v>
      </c>
      <c r="H127" s="174"/>
      <c r="I127" s="174"/>
      <c r="J127" s="176"/>
      <c r="K127" s="180"/>
      <c r="L127" s="180"/>
      <c r="M127" s="180"/>
    </row>
    <row r="128" spans="1:13" ht="22.5" customHeight="1">
      <c r="A128" s="172"/>
      <c r="B128" s="117" t="s">
        <v>179</v>
      </c>
      <c r="C128" s="117" t="s">
        <v>115</v>
      </c>
      <c r="D128" s="117" t="s">
        <v>104</v>
      </c>
      <c r="E128" s="173" t="s">
        <v>184</v>
      </c>
      <c r="F128" s="176"/>
      <c r="G128" s="174">
        <v>6.14</v>
      </c>
      <c r="H128" s="174"/>
      <c r="I128" s="174"/>
      <c r="J128" s="176"/>
      <c r="K128" s="180"/>
      <c r="L128" s="180"/>
      <c r="M128" s="180"/>
    </row>
    <row r="129" spans="1:13" ht="22.5" customHeight="1">
      <c r="A129" s="172"/>
      <c r="B129" s="117" t="s">
        <v>179</v>
      </c>
      <c r="C129" s="117" t="s">
        <v>126</v>
      </c>
      <c r="D129" s="117" t="s">
        <v>104</v>
      </c>
      <c r="E129" s="173" t="s">
        <v>185</v>
      </c>
      <c r="F129" s="176"/>
      <c r="G129" s="174">
        <v>3.53</v>
      </c>
      <c r="H129" s="174"/>
      <c r="I129" s="174"/>
      <c r="J129" s="176"/>
      <c r="K129" s="180"/>
      <c r="L129" s="180"/>
      <c r="M129" s="180"/>
    </row>
    <row r="130" spans="1:13" ht="22.5" customHeight="1">
      <c r="A130" s="172"/>
      <c r="B130" s="117" t="s">
        <v>179</v>
      </c>
      <c r="C130" s="117" t="s">
        <v>123</v>
      </c>
      <c r="D130" s="117" t="s">
        <v>104</v>
      </c>
      <c r="E130" s="173" t="s">
        <v>210</v>
      </c>
      <c r="F130" s="176"/>
      <c r="G130" s="174">
        <v>0.36</v>
      </c>
      <c r="H130" s="174"/>
      <c r="I130" s="174"/>
      <c r="J130" s="176"/>
      <c r="K130" s="180"/>
      <c r="L130" s="180"/>
      <c r="M130" s="180"/>
    </row>
    <row r="131" spans="1:13" ht="22.5" customHeight="1">
      <c r="A131" s="172"/>
      <c r="B131" s="117" t="s">
        <v>186</v>
      </c>
      <c r="C131" s="117"/>
      <c r="D131" s="117"/>
      <c r="E131" s="173" t="s">
        <v>78</v>
      </c>
      <c r="F131" s="176"/>
      <c r="G131" s="174"/>
      <c r="H131" s="174">
        <f>SUM(H132:H135)</f>
        <v>5.1899999999999995</v>
      </c>
      <c r="I131" s="174"/>
      <c r="J131" s="176"/>
      <c r="K131" s="180"/>
      <c r="L131" s="180"/>
      <c r="M131" s="180"/>
    </row>
    <row r="132" spans="1:13" ht="22.5" customHeight="1">
      <c r="A132" s="172"/>
      <c r="B132" s="117" t="s">
        <v>186</v>
      </c>
      <c r="C132" s="117" t="s">
        <v>104</v>
      </c>
      <c r="D132" s="117" t="s">
        <v>104</v>
      </c>
      <c r="E132" s="173" t="s">
        <v>187</v>
      </c>
      <c r="F132" s="176"/>
      <c r="G132" s="174"/>
      <c r="H132" s="174">
        <v>2.8</v>
      </c>
      <c r="I132" s="174"/>
      <c r="J132" s="176"/>
      <c r="K132" s="180"/>
      <c r="L132" s="180"/>
      <c r="M132" s="180"/>
    </row>
    <row r="133" spans="1:13" ht="22.5" customHeight="1">
      <c r="A133" s="172"/>
      <c r="B133" s="117" t="s">
        <v>186</v>
      </c>
      <c r="C133" s="117" t="s">
        <v>115</v>
      </c>
      <c r="D133" s="117" t="s">
        <v>104</v>
      </c>
      <c r="E133" s="173" t="s">
        <v>201</v>
      </c>
      <c r="F133" s="176"/>
      <c r="G133" s="174"/>
      <c r="H133" s="174">
        <v>1.89</v>
      </c>
      <c r="I133" s="174"/>
      <c r="J133" s="176"/>
      <c r="K133" s="180"/>
      <c r="L133" s="180"/>
      <c r="M133" s="180"/>
    </row>
    <row r="134" spans="1:13" ht="22.5" customHeight="1">
      <c r="A134" s="172"/>
      <c r="B134" s="117" t="s">
        <v>186</v>
      </c>
      <c r="C134" s="117" t="s">
        <v>206</v>
      </c>
      <c r="D134" s="117" t="s">
        <v>104</v>
      </c>
      <c r="E134" s="173" t="s">
        <v>207</v>
      </c>
      <c r="F134" s="176"/>
      <c r="G134" s="174"/>
      <c r="H134" s="174">
        <v>0.5</v>
      </c>
      <c r="I134" s="174"/>
      <c r="J134" s="176"/>
      <c r="K134" s="180"/>
      <c r="L134" s="180"/>
      <c r="M134" s="180"/>
    </row>
    <row r="135" spans="1:13" ht="22.5" customHeight="1">
      <c r="A135" s="172"/>
      <c r="B135" s="117" t="s">
        <v>196</v>
      </c>
      <c r="C135" s="117"/>
      <c r="D135" s="117"/>
      <c r="E135" s="173" t="s">
        <v>79</v>
      </c>
      <c r="F135" s="176"/>
      <c r="G135" s="176"/>
      <c r="H135" s="176"/>
      <c r="I135" s="176">
        <v>0.01</v>
      </c>
      <c r="J135" s="176"/>
      <c r="K135" s="180"/>
      <c r="L135" s="180"/>
      <c r="M135" s="180"/>
    </row>
    <row r="136" spans="1:13" ht="22.5" customHeight="1">
      <c r="A136" s="172"/>
      <c r="B136" s="117" t="s">
        <v>196</v>
      </c>
      <c r="C136" s="117" t="s">
        <v>123</v>
      </c>
      <c r="D136" s="117" t="s">
        <v>104</v>
      </c>
      <c r="E136" s="173" t="s">
        <v>200</v>
      </c>
      <c r="F136" s="176"/>
      <c r="G136" s="176"/>
      <c r="H136" s="176"/>
      <c r="I136" s="176">
        <v>0.01</v>
      </c>
      <c r="J136" s="176"/>
      <c r="K136" s="180"/>
      <c r="L136" s="180"/>
      <c r="M136" s="180"/>
    </row>
    <row r="137" spans="1:13" ht="22.5" customHeight="1">
      <c r="A137" s="172" t="s">
        <v>88</v>
      </c>
      <c r="B137" s="117"/>
      <c r="C137" s="117"/>
      <c r="D137" s="117"/>
      <c r="E137" s="173"/>
      <c r="F137" s="174">
        <f>SUM(G137:I137)</f>
        <v>47.48000000000001</v>
      </c>
      <c r="G137" s="179">
        <f>G138</f>
        <v>42.760000000000005</v>
      </c>
      <c r="H137" s="179">
        <f>H147</f>
        <v>4.699999999999999</v>
      </c>
      <c r="I137" s="179">
        <f>I154</f>
        <v>0.02</v>
      </c>
      <c r="J137" s="174"/>
      <c r="K137" s="179"/>
      <c r="L137" s="179"/>
      <c r="M137" s="179"/>
    </row>
    <row r="138" spans="1:13" ht="22.5" customHeight="1">
      <c r="A138" s="172"/>
      <c r="B138" s="117" t="s">
        <v>179</v>
      </c>
      <c r="C138" s="117"/>
      <c r="D138" s="117"/>
      <c r="E138" s="173" t="s">
        <v>77</v>
      </c>
      <c r="F138" s="176"/>
      <c r="G138" s="176">
        <f>SUM(G139:G146)</f>
        <v>42.760000000000005</v>
      </c>
      <c r="H138" s="176"/>
      <c r="I138" s="176"/>
      <c r="J138" s="176"/>
      <c r="K138" s="180"/>
      <c r="L138" s="180"/>
      <c r="M138" s="180"/>
    </row>
    <row r="139" spans="1:13" ht="22.5" customHeight="1">
      <c r="A139" s="172"/>
      <c r="B139" s="117" t="s">
        <v>179</v>
      </c>
      <c r="C139" s="117" t="s">
        <v>104</v>
      </c>
      <c r="D139" s="117" t="s">
        <v>104</v>
      </c>
      <c r="E139" s="173" t="s">
        <v>180</v>
      </c>
      <c r="F139" s="176"/>
      <c r="G139" s="176">
        <v>18.03</v>
      </c>
      <c r="H139" s="176"/>
      <c r="I139" s="176"/>
      <c r="J139" s="176"/>
      <c r="K139" s="176"/>
      <c r="L139" s="180"/>
      <c r="M139" s="180"/>
    </row>
    <row r="140" spans="1:13" ht="22.5" customHeight="1">
      <c r="A140" s="172"/>
      <c r="B140" s="117" t="s">
        <v>179</v>
      </c>
      <c r="C140" s="117" t="s">
        <v>102</v>
      </c>
      <c r="D140" s="117" t="s">
        <v>104</v>
      </c>
      <c r="E140" s="173" t="s">
        <v>181</v>
      </c>
      <c r="F140" s="176"/>
      <c r="G140" s="176">
        <v>1.25</v>
      </c>
      <c r="H140" s="176"/>
      <c r="I140" s="176"/>
      <c r="J140" s="176"/>
      <c r="K140" s="176"/>
      <c r="L140" s="180"/>
      <c r="M140" s="180"/>
    </row>
    <row r="141" spans="1:13" ht="22.5" customHeight="1">
      <c r="A141" s="172"/>
      <c r="B141" s="117" t="s">
        <v>179</v>
      </c>
      <c r="C141" s="117" t="s">
        <v>101</v>
      </c>
      <c r="D141" s="117" t="s">
        <v>104</v>
      </c>
      <c r="E141" s="173" t="s">
        <v>182</v>
      </c>
      <c r="F141" s="176"/>
      <c r="G141" s="176">
        <v>1.5</v>
      </c>
      <c r="H141" s="176"/>
      <c r="I141" s="176"/>
      <c r="J141" s="176"/>
      <c r="K141" s="176"/>
      <c r="L141" s="180"/>
      <c r="M141" s="180"/>
    </row>
    <row r="142" spans="1:13" ht="22.5" customHeight="1">
      <c r="A142" s="172"/>
      <c r="B142" s="117" t="s">
        <v>179</v>
      </c>
      <c r="C142" s="117" t="s">
        <v>105</v>
      </c>
      <c r="D142" s="117" t="s">
        <v>104</v>
      </c>
      <c r="E142" s="173" t="s">
        <v>183</v>
      </c>
      <c r="F142" s="176"/>
      <c r="G142" s="176">
        <v>2.14</v>
      </c>
      <c r="H142" s="176"/>
      <c r="I142" s="176"/>
      <c r="J142" s="176"/>
      <c r="K142" s="176"/>
      <c r="L142" s="180"/>
      <c r="M142" s="180"/>
    </row>
    <row r="143" spans="1:13" s="54" customFormat="1" ht="22.5" customHeight="1">
      <c r="A143" s="172"/>
      <c r="B143" s="117" t="s">
        <v>179</v>
      </c>
      <c r="C143" s="117" t="s">
        <v>107</v>
      </c>
      <c r="D143" s="117" t="s">
        <v>104</v>
      </c>
      <c r="E143" s="173" t="s">
        <v>209</v>
      </c>
      <c r="F143" s="176"/>
      <c r="G143" s="176">
        <v>10.4</v>
      </c>
      <c r="H143" s="176"/>
      <c r="I143" s="176"/>
      <c r="J143" s="176"/>
      <c r="K143" s="176"/>
      <c r="L143" s="180"/>
      <c r="M143" s="180"/>
    </row>
    <row r="144" spans="1:13" ht="22.5" customHeight="1">
      <c r="A144" s="172"/>
      <c r="B144" s="117" t="s">
        <v>179</v>
      </c>
      <c r="C144" s="117" t="s">
        <v>115</v>
      </c>
      <c r="D144" s="117" t="s">
        <v>104</v>
      </c>
      <c r="E144" s="173" t="s">
        <v>184</v>
      </c>
      <c r="F144" s="176"/>
      <c r="G144" s="176">
        <v>5.7</v>
      </c>
      <c r="H144" s="176"/>
      <c r="I144" s="176"/>
      <c r="J144" s="176"/>
      <c r="K144" s="176"/>
      <c r="L144" s="180"/>
      <c r="M144" s="180"/>
    </row>
    <row r="145" spans="1:13" ht="22.5" customHeight="1">
      <c r="A145" s="172"/>
      <c r="B145" s="117" t="s">
        <v>179</v>
      </c>
      <c r="C145" s="117" t="s">
        <v>126</v>
      </c>
      <c r="D145" s="117" t="s">
        <v>104</v>
      </c>
      <c r="E145" s="173" t="s">
        <v>185</v>
      </c>
      <c r="F145" s="176"/>
      <c r="G145" s="176">
        <v>3.41</v>
      </c>
      <c r="H145" s="176"/>
      <c r="I145" s="176"/>
      <c r="J145" s="176"/>
      <c r="K145" s="176"/>
      <c r="L145" s="180"/>
      <c r="M145" s="180"/>
    </row>
    <row r="146" spans="1:13" ht="22.5" customHeight="1">
      <c r="A146" s="172"/>
      <c r="B146" s="117" t="s">
        <v>179</v>
      </c>
      <c r="C146" s="117" t="s">
        <v>123</v>
      </c>
      <c r="D146" s="117" t="s">
        <v>104</v>
      </c>
      <c r="E146" s="173" t="s">
        <v>210</v>
      </c>
      <c r="F146" s="176"/>
      <c r="G146" s="176">
        <v>0.33</v>
      </c>
      <c r="H146" s="176"/>
      <c r="I146" s="176"/>
      <c r="J146" s="176"/>
      <c r="K146" s="176"/>
      <c r="L146" s="180"/>
      <c r="M146" s="180"/>
    </row>
    <row r="147" spans="1:13" ht="22.5" customHeight="1">
      <c r="A147" s="172"/>
      <c r="B147" s="117" t="s">
        <v>186</v>
      </c>
      <c r="C147" s="117"/>
      <c r="D147" s="117"/>
      <c r="E147" s="173" t="s">
        <v>78</v>
      </c>
      <c r="F147" s="176"/>
      <c r="G147" s="176"/>
      <c r="H147" s="176">
        <f>SUM(H148:H153)</f>
        <v>4.699999999999999</v>
      </c>
      <c r="I147" s="176"/>
      <c r="J147" s="176"/>
      <c r="K147" s="176"/>
      <c r="L147" s="180"/>
      <c r="M147" s="180"/>
    </row>
    <row r="148" spans="1:13" ht="22.5" customHeight="1">
      <c r="A148" s="172"/>
      <c r="B148" s="117" t="s">
        <v>186</v>
      </c>
      <c r="C148" s="117" t="s">
        <v>104</v>
      </c>
      <c r="D148" s="117" t="s">
        <v>104</v>
      </c>
      <c r="E148" s="173" t="s">
        <v>187</v>
      </c>
      <c r="F148" s="176"/>
      <c r="G148" s="176"/>
      <c r="H148" s="176">
        <v>1.19</v>
      </c>
      <c r="I148" s="176"/>
      <c r="J148" s="176"/>
      <c r="K148" s="176"/>
      <c r="L148" s="180"/>
      <c r="M148" s="180"/>
    </row>
    <row r="149" spans="1:13" ht="22.5" customHeight="1">
      <c r="A149" s="172"/>
      <c r="B149" s="117" t="s">
        <v>186</v>
      </c>
      <c r="C149" s="117" t="s">
        <v>107</v>
      </c>
      <c r="D149" s="117" t="s">
        <v>104</v>
      </c>
      <c r="E149" s="173" t="s">
        <v>189</v>
      </c>
      <c r="F149" s="176"/>
      <c r="G149" s="176"/>
      <c r="H149" s="176">
        <v>0.18</v>
      </c>
      <c r="I149" s="176"/>
      <c r="J149" s="176"/>
      <c r="K149" s="176"/>
      <c r="L149" s="180"/>
      <c r="M149" s="180"/>
    </row>
    <row r="150" spans="1:13" ht="22.5" customHeight="1">
      <c r="A150" s="172"/>
      <c r="B150" s="117" t="s">
        <v>186</v>
      </c>
      <c r="C150" s="117" t="s">
        <v>115</v>
      </c>
      <c r="D150" s="117" t="s">
        <v>104</v>
      </c>
      <c r="E150" s="173" t="s">
        <v>201</v>
      </c>
      <c r="F150" s="176"/>
      <c r="G150" s="176"/>
      <c r="H150" s="176">
        <v>1.95</v>
      </c>
      <c r="I150" s="176"/>
      <c r="J150" s="176"/>
      <c r="K150" s="176"/>
      <c r="L150" s="180"/>
      <c r="M150" s="180"/>
    </row>
    <row r="151" spans="1:13" ht="22.5" customHeight="1">
      <c r="A151" s="172"/>
      <c r="B151" s="117" t="s">
        <v>186</v>
      </c>
      <c r="C151" s="117" t="s">
        <v>126</v>
      </c>
      <c r="D151" s="117" t="s">
        <v>104</v>
      </c>
      <c r="E151" s="173" t="s">
        <v>190</v>
      </c>
      <c r="F151" s="176"/>
      <c r="G151" s="176"/>
      <c r="H151" s="176">
        <v>0.3</v>
      </c>
      <c r="I151" s="176"/>
      <c r="J151" s="176"/>
      <c r="K151" s="176"/>
      <c r="L151" s="180"/>
      <c r="M151" s="180"/>
    </row>
    <row r="152" spans="1:13" ht="22.5" customHeight="1">
      <c r="A152" s="172"/>
      <c r="B152" s="117" t="s">
        <v>186</v>
      </c>
      <c r="C152" s="117" t="s">
        <v>206</v>
      </c>
      <c r="D152" s="117" t="s">
        <v>104</v>
      </c>
      <c r="E152" s="173" t="s">
        <v>207</v>
      </c>
      <c r="F152" s="176"/>
      <c r="G152" s="176"/>
      <c r="H152" s="176">
        <v>0.58</v>
      </c>
      <c r="I152" s="176"/>
      <c r="J152" s="176"/>
      <c r="K152" s="176"/>
      <c r="L152" s="180"/>
      <c r="M152" s="180"/>
    </row>
    <row r="153" spans="1:13" ht="22.5" customHeight="1">
      <c r="A153" s="172"/>
      <c r="B153" s="117" t="s">
        <v>186</v>
      </c>
      <c r="C153" s="117" t="s">
        <v>123</v>
      </c>
      <c r="D153" s="117" t="s">
        <v>104</v>
      </c>
      <c r="E153" s="173" t="s">
        <v>195</v>
      </c>
      <c r="F153" s="176"/>
      <c r="G153" s="175"/>
      <c r="H153" s="176">
        <v>0.5</v>
      </c>
      <c r="I153" s="176"/>
      <c r="J153" s="176"/>
      <c r="K153" s="180"/>
      <c r="L153" s="180"/>
      <c r="M153" s="180"/>
    </row>
    <row r="154" spans="1:13" ht="22.5" customHeight="1">
      <c r="A154" s="172"/>
      <c r="B154" s="117" t="s">
        <v>196</v>
      </c>
      <c r="C154" s="117"/>
      <c r="D154" s="117"/>
      <c r="E154" s="173" t="s">
        <v>79</v>
      </c>
      <c r="F154" s="176"/>
      <c r="G154" s="175"/>
      <c r="H154" s="176"/>
      <c r="I154" s="176">
        <f>I155</f>
        <v>0.02</v>
      </c>
      <c r="J154" s="176"/>
      <c r="K154" s="180"/>
      <c r="L154" s="180"/>
      <c r="M154" s="180"/>
    </row>
    <row r="155" spans="1:13" ht="22.5" customHeight="1">
      <c r="A155" s="172"/>
      <c r="B155" s="117" t="s">
        <v>196</v>
      </c>
      <c r="C155" s="117" t="s">
        <v>123</v>
      </c>
      <c r="D155" s="117" t="s">
        <v>104</v>
      </c>
      <c r="E155" s="173" t="s">
        <v>200</v>
      </c>
      <c r="F155" s="176"/>
      <c r="G155" s="175"/>
      <c r="H155" s="176"/>
      <c r="I155" s="176">
        <v>0.02</v>
      </c>
      <c r="J155" s="176"/>
      <c r="K155" s="180"/>
      <c r="L155" s="180"/>
      <c r="M155" s="180"/>
    </row>
    <row r="156" spans="1:13" ht="22.5" customHeight="1">
      <c r="A156" s="181"/>
      <c r="B156" s="182"/>
      <c r="C156" s="182"/>
      <c r="D156" s="182"/>
      <c r="E156" s="173"/>
      <c r="F156" s="183"/>
      <c r="G156" s="184"/>
      <c r="H156" s="183"/>
      <c r="I156" s="183"/>
      <c r="J156" s="189"/>
      <c r="K156" s="190"/>
      <c r="L156" s="190"/>
      <c r="M156" s="190"/>
    </row>
    <row r="157" spans="1:13" ht="22.5" customHeight="1">
      <c r="A157" s="181"/>
      <c r="B157" s="182"/>
      <c r="C157" s="182"/>
      <c r="D157" s="182"/>
      <c r="E157" s="173"/>
      <c r="F157" s="183"/>
      <c r="G157" s="184"/>
      <c r="H157" s="183"/>
      <c r="I157" s="183"/>
      <c r="J157" s="189"/>
      <c r="K157" s="190"/>
      <c r="L157" s="190"/>
      <c r="M157" s="190"/>
    </row>
    <row r="158" spans="1:13" ht="22.5" customHeight="1">
      <c r="A158" s="185"/>
      <c r="B158" s="182"/>
      <c r="C158" s="182"/>
      <c r="D158" s="182"/>
      <c r="E158" s="173"/>
      <c r="F158" s="183"/>
      <c r="G158" s="184"/>
      <c r="H158" s="183"/>
      <c r="I158" s="183"/>
      <c r="J158" s="189"/>
      <c r="K158" s="190"/>
      <c r="L158" s="190"/>
      <c r="M158" s="190"/>
    </row>
    <row r="159" spans="1:13" ht="22.5" customHeight="1">
      <c r="A159" s="185"/>
      <c r="B159" s="182"/>
      <c r="C159" s="182"/>
      <c r="D159" s="182"/>
      <c r="E159" s="173"/>
      <c r="F159" s="183"/>
      <c r="G159" s="184"/>
      <c r="H159" s="183"/>
      <c r="I159" s="183"/>
      <c r="J159" s="189"/>
      <c r="K159" s="190"/>
      <c r="L159" s="190"/>
      <c r="M159" s="190"/>
    </row>
    <row r="160" spans="1:13" ht="22.5" customHeight="1">
      <c r="A160" s="185"/>
      <c r="B160" s="182"/>
      <c r="C160" s="182"/>
      <c r="D160" s="182"/>
      <c r="E160" s="173"/>
      <c r="F160" s="183"/>
      <c r="G160" s="184"/>
      <c r="H160" s="183"/>
      <c r="I160" s="183"/>
      <c r="J160" s="189"/>
      <c r="K160" s="190"/>
      <c r="L160" s="190"/>
      <c r="M160" s="190"/>
    </row>
    <row r="161" spans="1:13" ht="39.75" customHeight="1">
      <c r="A161" s="122"/>
      <c r="B161" s="122"/>
      <c r="C161" s="122"/>
      <c r="D161" s="122"/>
      <c r="E161" s="122"/>
      <c r="F161" s="186"/>
      <c r="G161" s="186"/>
      <c r="H161" s="186"/>
      <c r="I161" s="186"/>
      <c r="J161" s="191"/>
      <c r="K161" s="191"/>
      <c r="L161" s="191"/>
      <c r="M161" s="191"/>
    </row>
    <row r="162" spans="1:13" ht="12">
      <c r="A162" s="187"/>
      <c r="B162" s="187"/>
      <c r="C162" s="187"/>
      <c r="D162" s="187"/>
      <c r="E162" s="187"/>
      <c r="F162" s="188"/>
      <c r="G162" s="188"/>
      <c r="H162" s="188"/>
      <c r="I162" s="188"/>
      <c r="J162" s="192"/>
      <c r="K162" s="192"/>
      <c r="L162" s="192"/>
      <c r="M162" s="192"/>
    </row>
  </sheetData>
  <sheetProtection/>
  <mergeCells count="8">
    <mergeCell ref="A1:M1"/>
    <mergeCell ref="L2:M2"/>
    <mergeCell ref="L3:M3"/>
    <mergeCell ref="B4:D4"/>
    <mergeCell ref="F4:M4"/>
    <mergeCell ref="A161:M161"/>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30"/>
  <sheetViews>
    <sheetView showGridLines="0" showZeros="0" workbookViewId="0" topLeftCell="A1">
      <selection activeCell="F7" sqref="F7"/>
    </sheetView>
  </sheetViews>
  <sheetFormatPr defaultColWidth="9.33203125" defaultRowHeight="11.25"/>
  <cols>
    <col min="1" max="1" width="5.5" style="54" bestFit="1" customWidth="1"/>
    <col min="2" max="2" width="4.33203125" style="54" bestFit="1" customWidth="1"/>
    <col min="3" max="3" width="8.83203125" style="54" customWidth="1"/>
    <col min="4" max="4" width="56.5" style="54" customWidth="1"/>
    <col min="5" max="5" width="16.83203125" style="54" customWidth="1"/>
    <col min="6" max="6" width="16" style="54" customWidth="1"/>
    <col min="7" max="7" width="13.33203125" style="54" customWidth="1"/>
    <col min="8" max="8" width="15.33203125" style="54" customWidth="1"/>
    <col min="9" max="10" width="11.16015625" style="54" customWidth="1"/>
    <col min="11" max="11" width="12.66015625" style="54" customWidth="1"/>
    <col min="12" max="240" width="9.16015625" style="54" customWidth="1"/>
    <col min="241" max="16384" width="9.33203125" style="54" customWidth="1"/>
  </cols>
  <sheetData>
    <row r="1" spans="1:11" ht="30" customHeight="1">
      <c r="A1" s="114" t="s">
        <v>216</v>
      </c>
      <c r="B1" s="114"/>
      <c r="C1" s="114"/>
      <c r="D1" s="114"/>
      <c r="E1" s="114"/>
      <c r="F1" s="114"/>
      <c r="G1" s="114"/>
      <c r="H1" s="114"/>
      <c r="I1" s="114"/>
      <c r="J1" s="114"/>
      <c r="K1" s="114"/>
    </row>
    <row r="2" spans="1:11" ht="15.75" customHeight="1">
      <c r="A2"/>
      <c r="B2"/>
      <c r="C2"/>
      <c r="D2"/>
      <c r="E2"/>
      <c r="F2"/>
      <c r="G2"/>
      <c r="K2" s="123" t="s">
        <v>217</v>
      </c>
    </row>
    <row r="3" spans="1:11" ht="18" customHeight="1">
      <c r="A3" s="41" t="s">
        <v>25</v>
      </c>
      <c r="B3" s="115"/>
      <c r="C3" s="115"/>
      <c r="D3" s="115"/>
      <c r="E3" s="156"/>
      <c r="F3"/>
      <c r="G3" s="157"/>
      <c r="K3" s="166" t="s">
        <v>26</v>
      </c>
    </row>
    <row r="4" spans="1:11" s="53" customFormat="1" ht="12">
      <c r="A4" s="63" t="s">
        <v>92</v>
      </c>
      <c r="B4" s="63"/>
      <c r="C4" s="63"/>
      <c r="D4" s="158" t="s">
        <v>93</v>
      </c>
      <c r="E4" s="8" t="s">
        <v>120</v>
      </c>
      <c r="F4" s="8"/>
      <c r="G4" s="8"/>
      <c r="H4" s="8"/>
      <c r="I4" s="8"/>
      <c r="J4" s="8"/>
      <c r="K4" s="8"/>
    </row>
    <row r="5" spans="1:11" s="53" customFormat="1" ht="12" customHeight="1">
      <c r="A5" s="159" t="s">
        <v>94</v>
      </c>
      <c r="B5" s="159" t="s">
        <v>95</v>
      </c>
      <c r="C5" s="159" t="s">
        <v>96</v>
      </c>
      <c r="D5" s="160"/>
      <c r="E5" s="8" t="s">
        <v>72</v>
      </c>
      <c r="F5" s="8" t="s">
        <v>31</v>
      </c>
      <c r="G5" s="8"/>
      <c r="H5" s="8" t="s">
        <v>35</v>
      </c>
      <c r="I5" s="8" t="s">
        <v>37</v>
      </c>
      <c r="J5" s="8" t="s">
        <v>39</v>
      </c>
      <c r="K5" s="8" t="s">
        <v>41</v>
      </c>
    </row>
    <row r="6" spans="1:11" s="53" customFormat="1" ht="57.75" customHeight="1">
      <c r="A6" s="161"/>
      <c r="B6" s="161"/>
      <c r="C6" s="161"/>
      <c r="D6" s="162"/>
      <c r="E6" s="8"/>
      <c r="F6" s="10" t="s">
        <v>75</v>
      </c>
      <c r="G6" s="8" t="s">
        <v>76</v>
      </c>
      <c r="H6" s="8"/>
      <c r="I6" s="8"/>
      <c r="J6" s="8"/>
      <c r="K6" s="8"/>
    </row>
    <row r="7" spans="1:11" s="53" customFormat="1" ht="30.75" customHeight="1">
      <c r="A7" s="117"/>
      <c r="B7" s="117"/>
      <c r="C7" s="117"/>
      <c r="D7" s="118" t="s">
        <v>72</v>
      </c>
      <c r="E7" s="52">
        <f>F7+I7</f>
        <v>1663.6899999999998</v>
      </c>
      <c r="F7" s="52">
        <f>F8+F11+F17+F22+F26</f>
        <v>1648.6899999999998</v>
      </c>
      <c r="G7" s="163"/>
      <c r="H7" s="8"/>
      <c r="I7" s="52">
        <v>15</v>
      </c>
      <c r="J7" s="8"/>
      <c r="K7" s="8"/>
    </row>
    <row r="8" spans="1:11" ht="18" customHeight="1">
      <c r="A8" s="128" t="s">
        <v>121</v>
      </c>
      <c r="B8" s="128"/>
      <c r="C8" s="128"/>
      <c r="D8" s="128" t="s">
        <v>100</v>
      </c>
      <c r="E8" s="52">
        <v>771.55</v>
      </c>
      <c r="F8" s="52">
        <v>756.55</v>
      </c>
      <c r="G8" s="163"/>
      <c r="H8" s="71"/>
      <c r="I8" s="52">
        <v>15</v>
      </c>
      <c r="J8" s="71"/>
      <c r="K8" s="71"/>
    </row>
    <row r="9" spans="1:11" ht="18" customHeight="1">
      <c r="A9" s="128"/>
      <c r="B9" s="128" t="s">
        <v>101</v>
      </c>
      <c r="C9" s="128"/>
      <c r="D9" s="128" t="s">
        <v>56</v>
      </c>
      <c r="E9" s="52">
        <v>771.55</v>
      </c>
      <c r="F9" s="52">
        <v>756.55</v>
      </c>
      <c r="G9" s="163"/>
      <c r="H9" s="71"/>
      <c r="I9" s="52">
        <v>15</v>
      </c>
      <c r="J9" s="71"/>
      <c r="K9" s="71"/>
    </row>
    <row r="10" spans="1:11" ht="18" customHeight="1">
      <c r="A10" s="128" t="s">
        <v>218</v>
      </c>
      <c r="B10" s="128" t="s">
        <v>218</v>
      </c>
      <c r="C10" s="128" t="s">
        <v>102</v>
      </c>
      <c r="D10" s="128" t="s">
        <v>57</v>
      </c>
      <c r="E10" s="52">
        <v>771.55</v>
      </c>
      <c r="F10" s="52">
        <v>756.55</v>
      </c>
      <c r="G10" s="163"/>
      <c r="H10" s="71"/>
      <c r="I10" s="52"/>
      <c r="J10" s="71"/>
      <c r="K10" s="71"/>
    </row>
    <row r="11" spans="1:11" ht="18" customHeight="1">
      <c r="A11" s="128" t="s">
        <v>122</v>
      </c>
      <c r="B11" s="128"/>
      <c r="C11" s="128"/>
      <c r="D11" s="128" t="s">
        <v>103</v>
      </c>
      <c r="E11" s="52">
        <v>450.63</v>
      </c>
      <c r="F11" s="52">
        <v>450.63</v>
      </c>
      <c r="G11" s="163"/>
      <c r="H11" s="71"/>
      <c r="I11" s="52"/>
      <c r="J11" s="71"/>
      <c r="K11" s="71"/>
    </row>
    <row r="12" spans="1:11" ht="18" customHeight="1">
      <c r="A12" s="128"/>
      <c r="B12" s="128" t="s">
        <v>101</v>
      </c>
      <c r="C12" s="128"/>
      <c r="D12" s="128" t="s">
        <v>49</v>
      </c>
      <c r="E12" s="52">
        <v>450.63</v>
      </c>
      <c r="F12" s="52">
        <v>450.63</v>
      </c>
      <c r="G12" s="163"/>
      <c r="H12" s="71"/>
      <c r="I12" s="52"/>
      <c r="J12" s="71"/>
      <c r="K12" s="71"/>
    </row>
    <row r="13" spans="1:11" ht="18" customHeight="1">
      <c r="A13" s="128" t="s">
        <v>218</v>
      </c>
      <c r="B13" s="128" t="s">
        <v>218</v>
      </c>
      <c r="C13" s="128" t="s">
        <v>104</v>
      </c>
      <c r="D13" s="128" t="s">
        <v>50</v>
      </c>
      <c r="E13" s="52">
        <v>233.6</v>
      </c>
      <c r="F13" s="52">
        <v>233.6</v>
      </c>
      <c r="G13" s="163"/>
      <c r="H13" s="71"/>
      <c r="I13" s="52"/>
      <c r="J13" s="71"/>
      <c r="K13" s="71"/>
    </row>
    <row r="14" spans="1:11" ht="18" customHeight="1">
      <c r="A14" s="128" t="s">
        <v>218</v>
      </c>
      <c r="B14" s="128" t="s">
        <v>218</v>
      </c>
      <c r="C14" s="128" t="s">
        <v>105</v>
      </c>
      <c r="D14" s="128" t="s">
        <v>51</v>
      </c>
      <c r="E14" s="52">
        <v>130.06</v>
      </c>
      <c r="F14" s="52">
        <v>130.06</v>
      </c>
      <c r="G14" s="163"/>
      <c r="H14" s="71"/>
      <c r="I14" s="52"/>
      <c r="J14" s="71"/>
      <c r="K14" s="71"/>
    </row>
    <row r="15" spans="1:11" ht="18" customHeight="1">
      <c r="A15" s="128" t="s">
        <v>218</v>
      </c>
      <c r="B15" s="128" t="s">
        <v>218</v>
      </c>
      <c r="C15" s="128" t="s">
        <v>107</v>
      </c>
      <c r="D15" s="128" t="s">
        <v>53</v>
      </c>
      <c r="E15" s="52">
        <v>50.74</v>
      </c>
      <c r="F15" s="52">
        <v>50.74</v>
      </c>
      <c r="G15" s="163"/>
      <c r="H15" s="71"/>
      <c r="I15" s="52"/>
      <c r="J15" s="71"/>
      <c r="K15" s="71"/>
    </row>
    <row r="16" spans="1:11" ht="18" customHeight="1">
      <c r="A16" s="128" t="s">
        <v>218</v>
      </c>
      <c r="B16" s="128" t="s">
        <v>218</v>
      </c>
      <c r="C16" s="128" t="s">
        <v>123</v>
      </c>
      <c r="D16" s="128" t="s">
        <v>54</v>
      </c>
      <c r="E16" s="52">
        <v>36.23</v>
      </c>
      <c r="F16" s="52">
        <v>36.23</v>
      </c>
      <c r="G16" s="163"/>
      <c r="H16" s="71"/>
      <c r="I16" s="52"/>
      <c r="J16" s="71"/>
      <c r="K16" s="71"/>
    </row>
    <row r="17" spans="1:11" ht="18" customHeight="1">
      <c r="A17" s="128" t="s">
        <v>124</v>
      </c>
      <c r="B17" s="128"/>
      <c r="C17" s="128"/>
      <c r="D17" s="128" t="s">
        <v>108</v>
      </c>
      <c r="E17" s="52">
        <v>253</v>
      </c>
      <c r="F17" s="52">
        <v>253</v>
      </c>
      <c r="G17" s="163"/>
      <c r="H17" s="71"/>
      <c r="I17" s="52"/>
      <c r="J17" s="71"/>
      <c r="K17" s="71"/>
    </row>
    <row r="18" spans="1:11" ht="18" customHeight="1">
      <c r="A18" s="128"/>
      <c r="B18" s="128" t="s">
        <v>109</v>
      </c>
      <c r="C18" s="128"/>
      <c r="D18" s="128" t="s">
        <v>34</v>
      </c>
      <c r="E18" s="52">
        <v>253</v>
      </c>
      <c r="F18" s="52">
        <v>253</v>
      </c>
      <c r="G18" s="163"/>
      <c r="H18" s="71"/>
      <c r="I18" s="52"/>
      <c r="J18" s="71"/>
      <c r="K18" s="71"/>
    </row>
    <row r="19" spans="1:11" ht="18" customHeight="1">
      <c r="A19" s="128" t="s">
        <v>218</v>
      </c>
      <c r="B19" s="128" t="s">
        <v>218</v>
      </c>
      <c r="C19" s="128" t="s">
        <v>104</v>
      </c>
      <c r="D19" s="128" t="s">
        <v>36</v>
      </c>
      <c r="E19" s="52">
        <v>24.86</v>
      </c>
      <c r="F19" s="52">
        <v>24.86</v>
      </c>
      <c r="G19" s="163"/>
      <c r="H19" s="71"/>
      <c r="I19" s="52"/>
      <c r="J19" s="71"/>
      <c r="K19" s="71"/>
    </row>
    <row r="20" spans="1:11" ht="18" customHeight="1">
      <c r="A20" s="128" t="s">
        <v>218</v>
      </c>
      <c r="B20" s="128" t="s">
        <v>218</v>
      </c>
      <c r="C20" s="128" t="s">
        <v>102</v>
      </c>
      <c r="D20" s="128" t="s">
        <v>38</v>
      </c>
      <c r="E20" s="52">
        <v>47.41</v>
      </c>
      <c r="F20" s="52">
        <v>47.41</v>
      </c>
      <c r="G20" s="163"/>
      <c r="H20" s="71"/>
      <c r="I20" s="52"/>
      <c r="J20" s="71"/>
      <c r="K20" s="71"/>
    </row>
    <row r="21" spans="1:11" ht="18" customHeight="1">
      <c r="A21" s="128" t="s">
        <v>218</v>
      </c>
      <c r="B21" s="128" t="s">
        <v>218</v>
      </c>
      <c r="C21" s="128" t="s">
        <v>109</v>
      </c>
      <c r="D21" s="128" t="s">
        <v>40</v>
      </c>
      <c r="E21" s="52">
        <v>180.73</v>
      </c>
      <c r="F21" s="52">
        <v>180.73</v>
      </c>
      <c r="G21" s="163"/>
      <c r="H21" s="71"/>
      <c r="I21" s="52"/>
      <c r="J21" s="71"/>
      <c r="K21" s="71"/>
    </row>
    <row r="22" spans="1:11" ht="18" customHeight="1">
      <c r="A22" s="128" t="s">
        <v>125</v>
      </c>
      <c r="B22" s="128"/>
      <c r="C22" s="128"/>
      <c r="D22" s="128" t="s">
        <v>110</v>
      </c>
      <c r="E22" s="52">
        <v>69.12</v>
      </c>
      <c r="F22" s="52">
        <v>79.69</v>
      </c>
      <c r="G22" s="163"/>
      <c r="H22" s="71"/>
      <c r="I22" s="52"/>
      <c r="J22" s="71"/>
      <c r="K22" s="71"/>
    </row>
    <row r="23" spans="1:11" ht="18" customHeight="1">
      <c r="A23" s="128"/>
      <c r="B23" s="128" t="s">
        <v>126</v>
      </c>
      <c r="C23" s="128"/>
      <c r="D23" s="128" t="s">
        <v>44</v>
      </c>
      <c r="E23" s="52">
        <v>69.12</v>
      </c>
      <c r="F23" s="52">
        <v>79.69</v>
      </c>
      <c r="G23" s="163"/>
      <c r="H23" s="71"/>
      <c r="I23" s="52"/>
      <c r="J23" s="71"/>
      <c r="K23" s="71"/>
    </row>
    <row r="24" spans="1:11" ht="18" customHeight="1">
      <c r="A24" s="128" t="s">
        <v>218</v>
      </c>
      <c r="B24" s="128" t="s">
        <v>218</v>
      </c>
      <c r="C24" s="128" t="s">
        <v>104</v>
      </c>
      <c r="D24" s="128" t="s">
        <v>45</v>
      </c>
      <c r="E24" s="52">
        <v>5.3</v>
      </c>
      <c r="F24" s="52">
        <v>15.87</v>
      </c>
      <c r="G24" s="163"/>
      <c r="H24" s="71"/>
      <c r="I24" s="52"/>
      <c r="J24" s="71"/>
      <c r="K24" s="71"/>
    </row>
    <row r="25" spans="1:11" ht="18" customHeight="1">
      <c r="A25" s="128" t="s">
        <v>218</v>
      </c>
      <c r="B25" s="128" t="s">
        <v>218</v>
      </c>
      <c r="C25" s="128" t="s">
        <v>102</v>
      </c>
      <c r="D25" s="128" t="s">
        <v>47</v>
      </c>
      <c r="E25" s="52">
        <v>63.82</v>
      </c>
      <c r="F25" s="52">
        <v>63.82</v>
      </c>
      <c r="G25" s="163"/>
      <c r="H25" s="71"/>
      <c r="I25" s="52"/>
      <c r="J25" s="71"/>
      <c r="K25" s="71"/>
    </row>
    <row r="26" spans="1:11" ht="18" customHeight="1">
      <c r="A26" s="128" t="s">
        <v>127</v>
      </c>
      <c r="B26" s="128"/>
      <c r="C26" s="128"/>
      <c r="D26" s="128" t="s">
        <v>111</v>
      </c>
      <c r="E26" s="52">
        <v>96.15</v>
      </c>
      <c r="F26" s="52">
        <v>108.82</v>
      </c>
      <c r="G26" s="163"/>
      <c r="H26" s="71"/>
      <c r="I26" s="52"/>
      <c r="J26" s="71"/>
      <c r="K26" s="71"/>
    </row>
    <row r="27" spans="1:11" ht="18" customHeight="1">
      <c r="A27" s="128"/>
      <c r="B27" s="128" t="s">
        <v>102</v>
      </c>
      <c r="C27" s="128"/>
      <c r="D27" s="128" t="s">
        <v>59</v>
      </c>
      <c r="E27" s="52">
        <v>96.15</v>
      </c>
      <c r="F27" s="52">
        <v>108.82</v>
      </c>
      <c r="G27" s="163"/>
      <c r="H27" s="71"/>
      <c r="I27" s="71"/>
      <c r="J27" s="71"/>
      <c r="K27" s="71"/>
    </row>
    <row r="28" spans="1:11" ht="18" customHeight="1">
      <c r="A28" s="128" t="s">
        <v>218</v>
      </c>
      <c r="B28" s="128" t="s">
        <v>218</v>
      </c>
      <c r="C28" s="128" t="s">
        <v>104</v>
      </c>
      <c r="D28" s="128" t="s">
        <v>60</v>
      </c>
      <c r="E28" s="52">
        <v>96.15</v>
      </c>
      <c r="F28" s="52">
        <v>108.82</v>
      </c>
      <c r="G28" s="163"/>
      <c r="H28" s="71"/>
      <c r="I28" s="71"/>
      <c r="J28" s="71"/>
      <c r="K28" s="71"/>
    </row>
    <row r="29" spans="1:11" ht="18" customHeight="1">
      <c r="A29" s="128"/>
      <c r="B29" s="128"/>
      <c r="C29" s="128"/>
      <c r="D29" s="128"/>
      <c r="E29" s="52"/>
      <c r="F29" s="52"/>
      <c r="G29" s="163"/>
      <c r="H29" s="71"/>
      <c r="I29" s="71"/>
      <c r="J29" s="71"/>
      <c r="K29" s="71"/>
    </row>
    <row r="30" spans="1:11" ht="18" customHeight="1">
      <c r="A30" s="164"/>
      <c r="B30" s="164"/>
      <c r="C30" s="164"/>
      <c r="D30" s="133"/>
      <c r="E30" s="86"/>
      <c r="F30" s="165"/>
      <c r="G30" s="86"/>
      <c r="H30" s="71"/>
      <c r="I30" s="71"/>
      <c r="J30" s="71"/>
      <c r="K30" s="71"/>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I77"/>
  <sheetViews>
    <sheetView showGridLines="0" showZeros="0" workbookViewId="0" topLeftCell="A1">
      <selection activeCell="J82" sqref="J82"/>
    </sheetView>
  </sheetViews>
  <sheetFormatPr defaultColWidth="9.16015625" defaultRowHeight="12.75" customHeight="1"/>
  <cols>
    <col min="1" max="2" width="7.33203125" style="135" customWidth="1"/>
    <col min="3" max="3" width="49.5" style="0" customWidth="1"/>
    <col min="4" max="6" width="16" style="136" customWidth="1"/>
  </cols>
  <sheetData>
    <row r="1" spans="1:6" ht="24.75" customHeight="1">
      <c r="A1" s="72" t="s">
        <v>219</v>
      </c>
      <c r="B1" s="72"/>
      <c r="C1" s="72"/>
      <c r="D1" s="137"/>
      <c r="E1" s="137"/>
      <c r="F1" s="137"/>
    </row>
    <row r="2" spans="1:6" ht="15.75" customHeight="1">
      <c r="A2" s="72"/>
      <c r="B2" s="72"/>
      <c r="C2" s="72"/>
      <c r="D2" s="137"/>
      <c r="F2" s="138" t="s">
        <v>220</v>
      </c>
    </row>
    <row r="3" spans="1:6" s="54" customFormat="1" ht="15.75" customHeight="1">
      <c r="A3" s="41" t="s">
        <v>25</v>
      </c>
      <c r="B3" s="41"/>
      <c r="C3" s="139"/>
      <c r="D3" s="140"/>
      <c r="E3" s="141"/>
      <c r="F3" s="138" t="s">
        <v>26</v>
      </c>
    </row>
    <row r="4" spans="1:6" s="53" customFormat="1" ht="12" customHeight="1">
      <c r="A4" s="142" t="s">
        <v>92</v>
      </c>
      <c r="B4" s="142"/>
      <c r="C4" s="62" t="s">
        <v>93</v>
      </c>
      <c r="D4" s="143" t="s">
        <v>221</v>
      </c>
      <c r="E4" s="144"/>
      <c r="F4" s="145"/>
    </row>
    <row r="5" spans="1:6" s="53" customFormat="1" ht="12" customHeight="1">
      <c r="A5" s="142" t="s">
        <v>94</v>
      </c>
      <c r="B5" s="142" t="s">
        <v>95</v>
      </c>
      <c r="C5" s="62"/>
      <c r="D5" s="146" t="s">
        <v>72</v>
      </c>
      <c r="E5" s="146" t="s">
        <v>222</v>
      </c>
      <c r="F5" s="146" t="s">
        <v>223</v>
      </c>
    </row>
    <row r="6" spans="1:6" s="53" customFormat="1" ht="12" customHeight="1">
      <c r="A6" s="142"/>
      <c r="B6" s="142"/>
      <c r="C6" s="62" t="s">
        <v>224</v>
      </c>
      <c r="D6" s="146">
        <f>E6+F6</f>
        <v>1663.6899999999998</v>
      </c>
      <c r="E6" s="147">
        <f>SUM(E7+E21+E49)</f>
        <v>1454.61</v>
      </c>
      <c r="F6" s="147">
        <f>SUM(F7+F21+F49)</f>
        <v>209.08</v>
      </c>
    </row>
    <row r="7" spans="1:6" s="54" customFormat="1" ht="12" customHeight="1">
      <c r="A7" s="148">
        <v>301</v>
      </c>
      <c r="B7" s="148"/>
      <c r="C7" s="149" t="s">
        <v>77</v>
      </c>
      <c r="D7" s="146">
        <f aca="true" t="shared" si="0" ref="D7:D38">E7+F7</f>
        <v>1384.6599999999999</v>
      </c>
      <c r="E7" s="147">
        <f>SUM(E8:E20)</f>
        <v>1384.6599999999999</v>
      </c>
      <c r="F7" s="150"/>
    </row>
    <row r="8" spans="1:7" s="54" customFormat="1" ht="12" customHeight="1">
      <c r="A8" s="148"/>
      <c r="B8" s="148" t="s">
        <v>104</v>
      </c>
      <c r="C8" s="149" t="s">
        <v>225</v>
      </c>
      <c r="D8" s="146">
        <f t="shared" si="0"/>
        <v>589.18</v>
      </c>
      <c r="E8" s="147">
        <v>589.18</v>
      </c>
      <c r="F8" s="147"/>
      <c r="G8" s="69"/>
    </row>
    <row r="9" spans="1:6" s="54" customFormat="1" ht="12" customHeight="1">
      <c r="A9" s="148"/>
      <c r="B9" s="148" t="s">
        <v>102</v>
      </c>
      <c r="C9" s="149" t="s">
        <v>226</v>
      </c>
      <c r="D9" s="146">
        <f t="shared" si="0"/>
        <v>131.23</v>
      </c>
      <c r="E9" s="147">
        <v>131.23</v>
      </c>
      <c r="F9" s="147"/>
    </row>
    <row r="10" spans="1:7" s="54" customFormat="1" ht="12" customHeight="1">
      <c r="A10" s="148"/>
      <c r="B10" s="148" t="s">
        <v>101</v>
      </c>
      <c r="C10" s="149" t="s">
        <v>227</v>
      </c>
      <c r="D10" s="146">
        <f t="shared" si="0"/>
        <v>49.1</v>
      </c>
      <c r="E10" s="147">
        <v>49.1</v>
      </c>
      <c r="F10" s="147"/>
      <c r="G10" s="69"/>
    </row>
    <row r="11" spans="1:7" s="54" customFormat="1" ht="12" customHeight="1">
      <c r="A11" s="148"/>
      <c r="B11" s="148" t="s">
        <v>106</v>
      </c>
      <c r="C11" s="149" t="s">
        <v>228</v>
      </c>
      <c r="D11" s="146">
        <f t="shared" si="0"/>
        <v>0</v>
      </c>
      <c r="E11" s="147"/>
      <c r="F11" s="147"/>
      <c r="G11" s="69"/>
    </row>
    <row r="12" spans="1:7" s="54" customFormat="1" ht="12" customHeight="1">
      <c r="A12" s="148"/>
      <c r="B12" s="148" t="s">
        <v>107</v>
      </c>
      <c r="C12" s="149" t="s">
        <v>229</v>
      </c>
      <c r="D12" s="146">
        <f t="shared" si="0"/>
        <v>238.08</v>
      </c>
      <c r="E12" s="147">
        <v>238.08</v>
      </c>
      <c r="F12" s="147"/>
      <c r="G12" s="69"/>
    </row>
    <row r="13" spans="1:7" s="54" customFormat="1" ht="12" customHeight="1">
      <c r="A13" s="148"/>
      <c r="B13" s="148" t="s">
        <v>115</v>
      </c>
      <c r="C13" s="149" t="s">
        <v>230</v>
      </c>
      <c r="D13" s="146">
        <f t="shared" si="0"/>
        <v>180.73</v>
      </c>
      <c r="E13" s="147">
        <v>180.73</v>
      </c>
      <c r="F13" s="147"/>
      <c r="G13" s="69"/>
    </row>
    <row r="14" spans="1:7" s="54" customFormat="1" ht="12" customHeight="1">
      <c r="A14" s="148"/>
      <c r="B14" s="148" t="s">
        <v>231</v>
      </c>
      <c r="C14" s="149" t="s">
        <v>232</v>
      </c>
      <c r="D14" s="146">
        <f t="shared" si="0"/>
        <v>0</v>
      </c>
      <c r="E14" s="147"/>
      <c r="F14" s="147"/>
      <c r="G14" s="69"/>
    </row>
    <row r="15" spans="1:7" s="54" customFormat="1" ht="12" customHeight="1">
      <c r="A15" s="148"/>
      <c r="B15" s="148" t="s">
        <v>233</v>
      </c>
      <c r="C15" s="149" t="s">
        <v>234</v>
      </c>
      <c r="D15" s="146">
        <f t="shared" si="0"/>
        <v>66.38</v>
      </c>
      <c r="E15" s="147">
        <v>66.38</v>
      </c>
      <c r="F15" s="147"/>
      <c r="G15" s="69"/>
    </row>
    <row r="16" spans="1:7" s="54" customFormat="1" ht="12" customHeight="1">
      <c r="A16" s="148"/>
      <c r="B16" s="148" t="s">
        <v>126</v>
      </c>
      <c r="C16" s="149" t="s">
        <v>235</v>
      </c>
      <c r="D16" s="146">
        <f t="shared" si="0"/>
        <v>21.14</v>
      </c>
      <c r="E16" s="147">
        <v>21.14</v>
      </c>
      <c r="F16" s="147"/>
      <c r="G16" s="69"/>
    </row>
    <row r="17" spans="1:7" s="54" customFormat="1" ht="12" customHeight="1">
      <c r="A17" s="148"/>
      <c r="B17" s="148" t="s">
        <v>236</v>
      </c>
      <c r="C17" s="149" t="s">
        <v>237</v>
      </c>
      <c r="D17" s="146">
        <f t="shared" si="0"/>
        <v>0</v>
      </c>
      <c r="E17" s="147"/>
      <c r="F17" s="147"/>
      <c r="G17" s="69"/>
    </row>
    <row r="18" spans="1:7" s="54" customFormat="1" ht="12" customHeight="1">
      <c r="A18" s="148"/>
      <c r="B18" s="148" t="s">
        <v>212</v>
      </c>
      <c r="C18" s="149" t="s">
        <v>60</v>
      </c>
      <c r="D18" s="146">
        <f t="shared" si="0"/>
        <v>108.82</v>
      </c>
      <c r="E18" s="147">
        <v>108.82</v>
      </c>
      <c r="F18" s="147"/>
      <c r="G18" s="69"/>
    </row>
    <row r="19" spans="1:7" s="54" customFormat="1" ht="12" customHeight="1">
      <c r="A19" s="148"/>
      <c r="B19" s="148" t="s">
        <v>238</v>
      </c>
      <c r="C19" s="149" t="s">
        <v>239</v>
      </c>
      <c r="D19" s="146">
        <f t="shared" si="0"/>
        <v>0</v>
      </c>
      <c r="E19" s="147"/>
      <c r="F19" s="147"/>
      <c r="G19" s="69"/>
    </row>
    <row r="20" spans="1:7" s="54" customFormat="1" ht="12" customHeight="1">
      <c r="A20" s="148"/>
      <c r="B20" s="148" t="s">
        <v>123</v>
      </c>
      <c r="C20" s="149" t="s">
        <v>240</v>
      </c>
      <c r="D20" s="146">
        <f t="shared" si="0"/>
        <v>0</v>
      </c>
      <c r="E20" s="147">
        <v>0</v>
      </c>
      <c r="F20" s="147"/>
      <c r="G20" s="69"/>
    </row>
    <row r="21" spans="1:7" s="54" customFormat="1" ht="12" customHeight="1">
      <c r="A21" s="148" t="s">
        <v>186</v>
      </c>
      <c r="B21" s="148"/>
      <c r="C21" s="149" t="s">
        <v>78</v>
      </c>
      <c r="D21" s="146">
        <f t="shared" si="0"/>
        <v>209.08</v>
      </c>
      <c r="E21" s="147">
        <f>SUM(E22:E48)</f>
        <v>0</v>
      </c>
      <c r="F21" s="147">
        <f>SUM(F22:F48)</f>
        <v>209.08</v>
      </c>
      <c r="G21" s="69"/>
    </row>
    <row r="22" spans="1:6" s="54" customFormat="1" ht="12" customHeight="1">
      <c r="A22" s="148"/>
      <c r="B22" s="148" t="s">
        <v>104</v>
      </c>
      <c r="C22" s="149" t="s">
        <v>241</v>
      </c>
      <c r="D22" s="146">
        <f t="shared" si="0"/>
        <v>15.94</v>
      </c>
      <c r="E22" s="52"/>
      <c r="F22" s="147">
        <v>15.94</v>
      </c>
    </row>
    <row r="23" spans="1:6" s="54" customFormat="1" ht="12" customHeight="1">
      <c r="A23" s="148"/>
      <c r="B23" s="148" t="s">
        <v>102</v>
      </c>
      <c r="C23" s="149" t="s">
        <v>242</v>
      </c>
      <c r="D23" s="146">
        <f t="shared" si="0"/>
        <v>1.55</v>
      </c>
      <c r="E23" s="52"/>
      <c r="F23" s="147">
        <v>1.55</v>
      </c>
    </row>
    <row r="24" spans="1:6" s="54" customFormat="1" ht="12" customHeight="1">
      <c r="A24" s="148"/>
      <c r="B24" s="148" t="s">
        <v>101</v>
      </c>
      <c r="C24" s="149" t="s">
        <v>243</v>
      </c>
      <c r="D24" s="146">
        <f t="shared" si="0"/>
        <v>0</v>
      </c>
      <c r="E24" s="52"/>
      <c r="F24" s="147"/>
    </row>
    <row r="25" spans="1:6" s="54" customFormat="1" ht="12" customHeight="1">
      <c r="A25" s="148"/>
      <c r="B25" s="148" t="s">
        <v>105</v>
      </c>
      <c r="C25" s="149" t="s">
        <v>244</v>
      </c>
      <c r="D25" s="146">
        <f t="shared" si="0"/>
        <v>0</v>
      </c>
      <c r="E25" s="52"/>
      <c r="F25" s="147"/>
    </row>
    <row r="26" spans="1:6" s="54" customFormat="1" ht="12" customHeight="1">
      <c r="A26" s="148"/>
      <c r="B26" s="148" t="s">
        <v>109</v>
      </c>
      <c r="C26" s="149" t="s">
        <v>245</v>
      </c>
      <c r="D26" s="146">
        <f t="shared" si="0"/>
        <v>5.5</v>
      </c>
      <c r="E26" s="52"/>
      <c r="F26" s="147">
        <v>5.5</v>
      </c>
    </row>
    <row r="27" spans="1:6" s="54" customFormat="1" ht="12" customHeight="1">
      <c r="A27" s="148"/>
      <c r="B27" s="148" t="s">
        <v>106</v>
      </c>
      <c r="C27" s="149" t="s">
        <v>246</v>
      </c>
      <c r="D27" s="146">
        <f t="shared" si="0"/>
        <v>2</v>
      </c>
      <c r="E27" s="52"/>
      <c r="F27" s="147">
        <v>2</v>
      </c>
    </row>
    <row r="28" spans="1:6" s="54" customFormat="1" ht="12" customHeight="1">
      <c r="A28" s="148"/>
      <c r="B28" s="148" t="s">
        <v>107</v>
      </c>
      <c r="C28" s="149" t="s">
        <v>247</v>
      </c>
      <c r="D28" s="146">
        <f t="shared" si="0"/>
        <v>3.9</v>
      </c>
      <c r="E28" s="52"/>
      <c r="F28" s="147">
        <v>3.9</v>
      </c>
    </row>
    <row r="29" spans="1:6" s="54" customFormat="1" ht="12" customHeight="1">
      <c r="A29" s="148"/>
      <c r="B29" s="148" t="s">
        <v>115</v>
      </c>
      <c r="C29" s="149" t="s">
        <v>248</v>
      </c>
      <c r="D29" s="146">
        <f t="shared" si="0"/>
        <v>109.56</v>
      </c>
      <c r="E29" s="52"/>
      <c r="F29" s="147">
        <v>109.56</v>
      </c>
    </row>
    <row r="30" spans="1:6" s="54" customFormat="1" ht="12" customHeight="1">
      <c r="A30" s="148"/>
      <c r="B30" s="148" t="s">
        <v>231</v>
      </c>
      <c r="C30" s="149" t="s">
        <v>249</v>
      </c>
      <c r="D30" s="146">
        <f t="shared" si="0"/>
        <v>0</v>
      </c>
      <c r="E30" s="52"/>
      <c r="F30" s="147"/>
    </row>
    <row r="31" spans="1:6" s="54" customFormat="1" ht="12" customHeight="1">
      <c r="A31" s="148"/>
      <c r="B31" s="148" t="s">
        <v>126</v>
      </c>
      <c r="C31" s="149" t="s">
        <v>250</v>
      </c>
      <c r="D31" s="146">
        <f t="shared" si="0"/>
        <v>13.38</v>
      </c>
      <c r="E31" s="52"/>
      <c r="F31" s="147">
        <v>13.38</v>
      </c>
    </row>
    <row r="32" spans="1:6" s="54" customFormat="1" ht="12" customHeight="1">
      <c r="A32" s="148"/>
      <c r="B32" s="148" t="s">
        <v>236</v>
      </c>
      <c r="C32" s="149" t="s">
        <v>251</v>
      </c>
      <c r="D32" s="146">
        <f t="shared" si="0"/>
        <v>0</v>
      </c>
      <c r="E32" s="52"/>
      <c r="F32" s="147"/>
    </row>
    <row r="33" spans="1:6" s="54" customFormat="1" ht="12" customHeight="1">
      <c r="A33" s="148"/>
      <c r="B33" s="148" t="s">
        <v>212</v>
      </c>
      <c r="C33" s="149" t="s">
        <v>252</v>
      </c>
      <c r="D33" s="146">
        <f t="shared" si="0"/>
        <v>3</v>
      </c>
      <c r="E33" s="52"/>
      <c r="F33" s="147">
        <v>3</v>
      </c>
    </row>
    <row r="34" spans="1:6" s="54" customFormat="1" ht="12" customHeight="1">
      <c r="A34" s="148"/>
      <c r="B34" s="148" t="s">
        <v>238</v>
      </c>
      <c r="C34" s="149" t="s">
        <v>253</v>
      </c>
      <c r="D34" s="146">
        <f t="shared" si="0"/>
        <v>0</v>
      </c>
      <c r="E34" s="52"/>
      <c r="F34" s="147"/>
    </row>
    <row r="35" spans="1:6" s="54" customFormat="1" ht="12" customHeight="1">
      <c r="A35" s="148"/>
      <c r="B35" s="148" t="s">
        <v>202</v>
      </c>
      <c r="C35" s="149" t="s">
        <v>254</v>
      </c>
      <c r="D35" s="146">
        <f t="shared" si="0"/>
        <v>0.24</v>
      </c>
      <c r="E35" s="52"/>
      <c r="F35" s="147">
        <v>0.24</v>
      </c>
    </row>
    <row r="36" spans="1:6" s="54" customFormat="1" ht="12" customHeight="1">
      <c r="A36" s="148"/>
      <c r="B36" s="148" t="s">
        <v>204</v>
      </c>
      <c r="C36" s="149" t="s">
        <v>255</v>
      </c>
      <c r="D36" s="146">
        <f t="shared" si="0"/>
        <v>0.13</v>
      </c>
      <c r="E36" s="52"/>
      <c r="F36" s="147">
        <v>0.13</v>
      </c>
    </row>
    <row r="37" spans="1:6" s="54" customFormat="1" ht="12" customHeight="1">
      <c r="A37" s="148"/>
      <c r="B37" s="148" t="s">
        <v>256</v>
      </c>
      <c r="C37" s="149" t="s">
        <v>257</v>
      </c>
      <c r="D37" s="146">
        <f t="shared" si="0"/>
        <v>0</v>
      </c>
      <c r="E37" s="52"/>
      <c r="F37" s="147"/>
    </row>
    <row r="38" spans="1:6" s="54" customFormat="1" ht="12" customHeight="1">
      <c r="A38" s="148"/>
      <c r="B38" s="148" t="s">
        <v>258</v>
      </c>
      <c r="C38" s="151" t="s">
        <v>259</v>
      </c>
      <c r="D38" s="146">
        <f t="shared" si="0"/>
        <v>0</v>
      </c>
      <c r="E38" s="52"/>
      <c r="F38" s="147"/>
    </row>
    <row r="39" spans="1:6" s="54" customFormat="1" ht="12" customHeight="1">
      <c r="A39" s="148"/>
      <c r="B39" s="148" t="s">
        <v>260</v>
      </c>
      <c r="C39" s="71" t="s">
        <v>261</v>
      </c>
      <c r="D39" s="146">
        <f aca="true" t="shared" si="1" ref="D39:D77">E39+F39</f>
        <v>0</v>
      </c>
      <c r="E39" s="52"/>
      <c r="F39" s="147"/>
    </row>
    <row r="40" spans="1:6" s="54" customFormat="1" ht="12" customHeight="1">
      <c r="A40" s="148"/>
      <c r="B40" s="148" t="s">
        <v>262</v>
      </c>
      <c r="C40" s="71" t="s">
        <v>263</v>
      </c>
      <c r="D40" s="146">
        <f t="shared" si="1"/>
        <v>0</v>
      </c>
      <c r="E40" s="52"/>
      <c r="F40" s="147"/>
    </row>
    <row r="41" spans="1:6" s="54" customFormat="1" ht="12" customHeight="1">
      <c r="A41" s="148"/>
      <c r="B41" s="148" t="s">
        <v>264</v>
      </c>
      <c r="C41" s="71" t="s">
        <v>265</v>
      </c>
      <c r="D41" s="146">
        <f t="shared" si="1"/>
        <v>0</v>
      </c>
      <c r="E41" s="52"/>
      <c r="F41" s="147"/>
    </row>
    <row r="42" spans="1:6" s="54" customFormat="1" ht="12" customHeight="1">
      <c r="A42" s="148"/>
      <c r="B42" s="148" t="s">
        <v>266</v>
      </c>
      <c r="C42" s="71" t="s">
        <v>267</v>
      </c>
      <c r="D42" s="146">
        <f t="shared" si="1"/>
        <v>0</v>
      </c>
      <c r="E42" s="52"/>
      <c r="F42" s="147"/>
    </row>
    <row r="43" spans="1:6" s="54" customFormat="1" ht="12" customHeight="1">
      <c r="A43" s="148"/>
      <c r="B43" s="148" t="s">
        <v>206</v>
      </c>
      <c r="C43" s="149" t="s">
        <v>268</v>
      </c>
      <c r="D43" s="146">
        <f t="shared" si="1"/>
        <v>14.83</v>
      </c>
      <c r="E43" s="52"/>
      <c r="F43" s="147">
        <v>14.83</v>
      </c>
    </row>
    <row r="44" spans="1:6" s="54" customFormat="1" ht="12" customHeight="1">
      <c r="A44" s="148"/>
      <c r="B44" s="148" t="s">
        <v>269</v>
      </c>
      <c r="C44" s="149" t="s">
        <v>270</v>
      </c>
      <c r="D44" s="146">
        <f t="shared" si="1"/>
        <v>0</v>
      </c>
      <c r="E44" s="52"/>
      <c r="F44" s="147"/>
    </row>
    <row r="45" spans="1:6" s="54" customFormat="1" ht="12" customHeight="1">
      <c r="A45" s="148"/>
      <c r="B45" s="148" t="s">
        <v>191</v>
      </c>
      <c r="C45" s="149" t="s">
        <v>271</v>
      </c>
      <c r="D45" s="146">
        <f t="shared" si="1"/>
        <v>2.3</v>
      </c>
      <c r="E45" s="52"/>
      <c r="F45" s="147">
        <v>2.3</v>
      </c>
    </row>
    <row r="46" spans="1:6" s="54" customFormat="1" ht="12" customHeight="1">
      <c r="A46" s="148"/>
      <c r="B46" s="148" t="s">
        <v>193</v>
      </c>
      <c r="C46" s="149" t="s">
        <v>272</v>
      </c>
      <c r="D46" s="146">
        <f t="shared" si="1"/>
        <v>23.87</v>
      </c>
      <c r="E46" s="52"/>
      <c r="F46" s="147">
        <v>23.87</v>
      </c>
    </row>
    <row r="47" spans="1:6" s="54" customFormat="1" ht="12" customHeight="1">
      <c r="A47" s="148"/>
      <c r="B47" s="148" t="s">
        <v>273</v>
      </c>
      <c r="C47" s="149" t="s">
        <v>274</v>
      </c>
      <c r="D47" s="146">
        <f t="shared" si="1"/>
        <v>0</v>
      </c>
      <c r="E47" s="52"/>
      <c r="F47" s="147"/>
    </row>
    <row r="48" spans="1:8" s="54" customFormat="1" ht="12" customHeight="1">
      <c r="A48" s="148"/>
      <c r="B48" s="148" t="s">
        <v>123</v>
      </c>
      <c r="C48" s="149" t="s">
        <v>275</v>
      </c>
      <c r="D48" s="146">
        <f t="shared" si="1"/>
        <v>12.88</v>
      </c>
      <c r="E48" s="52"/>
      <c r="F48" s="147">
        <v>12.88</v>
      </c>
      <c r="G48" s="69"/>
      <c r="H48" s="69"/>
    </row>
    <row r="49" spans="1:7" s="54" customFormat="1" ht="12" customHeight="1">
      <c r="A49" s="148" t="s">
        <v>196</v>
      </c>
      <c r="B49" s="148"/>
      <c r="C49" s="149" t="s">
        <v>276</v>
      </c>
      <c r="D49" s="146">
        <f t="shared" si="1"/>
        <v>69.95</v>
      </c>
      <c r="E49" s="52">
        <f>SUM(E50:E60)</f>
        <v>69.95</v>
      </c>
      <c r="F49" s="147"/>
      <c r="G49" s="69"/>
    </row>
    <row r="50" spans="1:7" s="54" customFormat="1" ht="12" customHeight="1">
      <c r="A50" s="148"/>
      <c r="B50" s="148" t="s">
        <v>104</v>
      </c>
      <c r="C50" s="149" t="s">
        <v>277</v>
      </c>
      <c r="D50" s="146">
        <f t="shared" si="1"/>
        <v>38.29</v>
      </c>
      <c r="E50" s="52">
        <v>38.29</v>
      </c>
      <c r="F50" s="147"/>
      <c r="G50" s="69"/>
    </row>
    <row r="51" spans="1:6" s="54" customFormat="1" ht="12" customHeight="1">
      <c r="A51" s="148"/>
      <c r="B51" s="148" t="s">
        <v>102</v>
      </c>
      <c r="C51" s="149" t="s">
        <v>278</v>
      </c>
      <c r="D51" s="146">
        <f t="shared" si="1"/>
        <v>0.2</v>
      </c>
      <c r="E51" s="52">
        <v>0.2</v>
      </c>
      <c r="F51" s="147"/>
    </row>
    <row r="52" spans="1:7" s="54" customFormat="1" ht="12" customHeight="1">
      <c r="A52" s="148"/>
      <c r="B52" s="148" t="s">
        <v>101</v>
      </c>
      <c r="C52" s="149" t="s">
        <v>279</v>
      </c>
      <c r="D52" s="146">
        <f t="shared" si="1"/>
        <v>0</v>
      </c>
      <c r="E52" s="52"/>
      <c r="F52" s="147"/>
      <c r="G52" s="69"/>
    </row>
    <row r="53" spans="1:7" s="54" customFormat="1" ht="12" customHeight="1">
      <c r="A53" s="148"/>
      <c r="B53" s="148" t="s">
        <v>105</v>
      </c>
      <c r="C53" s="149" t="s">
        <v>280</v>
      </c>
      <c r="D53" s="146">
        <f t="shared" si="1"/>
        <v>0</v>
      </c>
      <c r="E53" s="52"/>
      <c r="F53" s="147"/>
      <c r="G53" s="69"/>
    </row>
    <row r="54" spans="1:7" s="54" customFormat="1" ht="12" customHeight="1">
      <c r="A54" s="148"/>
      <c r="B54" s="148" t="s">
        <v>109</v>
      </c>
      <c r="C54" s="149" t="s">
        <v>281</v>
      </c>
      <c r="D54" s="146">
        <f t="shared" si="1"/>
        <v>31.46</v>
      </c>
      <c r="E54" s="52">
        <v>31.46</v>
      </c>
      <c r="F54" s="147"/>
      <c r="G54" s="69"/>
    </row>
    <row r="55" spans="1:7" s="54" customFormat="1" ht="12" customHeight="1">
      <c r="A55" s="148"/>
      <c r="B55" s="148" t="s">
        <v>106</v>
      </c>
      <c r="C55" s="149" t="s">
        <v>282</v>
      </c>
      <c r="D55" s="146">
        <f t="shared" si="1"/>
        <v>0</v>
      </c>
      <c r="E55" s="52"/>
      <c r="F55" s="147"/>
      <c r="G55" s="69"/>
    </row>
    <row r="56" spans="1:7" s="54" customFormat="1" ht="12" customHeight="1">
      <c r="A56" s="148"/>
      <c r="B56" s="148" t="s">
        <v>107</v>
      </c>
      <c r="C56" s="149" t="s">
        <v>283</v>
      </c>
      <c r="D56" s="146">
        <f t="shared" si="1"/>
        <v>0</v>
      </c>
      <c r="E56" s="52"/>
      <c r="F56" s="147"/>
      <c r="G56" s="69"/>
    </row>
    <row r="57" spans="1:7" s="54" customFormat="1" ht="12" customHeight="1">
      <c r="A57" s="148"/>
      <c r="B57" s="148" t="s">
        <v>115</v>
      </c>
      <c r="C57" s="149" t="s">
        <v>284</v>
      </c>
      <c r="D57" s="146">
        <f t="shared" si="1"/>
        <v>0</v>
      </c>
      <c r="E57" s="52"/>
      <c r="F57" s="147"/>
      <c r="G57" s="69"/>
    </row>
    <row r="58" spans="1:7" s="54" customFormat="1" ht="12" customHeight="1">
      <c r="A58" s="148"/>
      <c r="B58" s="148" t="s">
        <v>231</v>
      </c>
      <c r="C58" s="149" t="s">
        <v>285</v>
      </c>
      <c r="D58" s="146">
        <f t="shared" si="1"/>
        <v>0</v>
      </c>
      <c r="E58" s="52"/>
      <c r="F58" s="147"/>
      <c r="G58" s="69"/>
    </row>
    <row r="59" spans="1:7" s="54" customFormat="1" ht="12" customHeight="1">
      <c r="A59" s="148"/>
      <c r="B59" s="148" t="s">
        <v>233</v>
      </c>
      <c r="C59" s="149" t="s">
        <v>286</v>
      </c>
      <c r="D59" s="146">
        <f t="shared" si="1"/>
        <v>0</v>
      </c>
      <c r="E59" s="52"/>
      <c r="F59" s="147"/>
      <c r="G59" s="69"/>
    </row>
    <row r="60" spans="1:6" s="54" customFormat="1" ht="12" customHeight="1">
      <c r="A60" s="148"/>
      <c r="B60" s="148" t="s">
        <v>123</v>
      </c>
      <c r="C60" s="149" t="s">
        <v>287</v>
      </c>
      <c r="D60" s="146">
        <f t="shared" si="1"/>
        <v>0</v>
      </c>
      <c r="E60" s="52"/>
      <c r="F60" s="147"/>
    </row>
    <row r="61" spans="1:9" ht="12" customHeight="1">
      <c r="A61" s="148" t="s">
        <v>288</v>
      </c>
      <c r="B61" s="148"/>
      <c r="C61" s="71" t="s">
        <v>289</v>
      </c>
      <c r="D61" s="146">
        <f t="shared" si="1"/>
        <v>0</v>
      </c>
      <c r="E61" s="152"/>
      <c r="F61" s="153"/>
      <c r="I61" s="155"/>
    </row>
    <row r="62" spans="1:9" ht="12" customHeight="1">
      <c r="A62" s="148"/>
      <c r="B62" s="148" t="s">
        <v>104</v>
      </c>
      <c r="C62" s="154" t="s">
        <v>290</v>
      </c>
      <c r="D62" s="146">
        <f t="shared" si="1"/>
        <v>0</v>
      </c>
      <c r="E62" s="152"/>
      <c r="F62" s="153"/>
      <c r="H62" s="155"/>
      <c r="I62" s="155"/>
    </row>
    <row r="63" spans="1:8" ht="12" customHeight="1">
      <c r="A63" s="148"/>
      <c r="B63" s="148" t="s">
        <v>102</v>
      </c>
      <c r="C63" s="154" t="s">
        <v>291</v>
      </c>
      <c r="D63" s="146">
        <f t="shared" si="1"/>
        <v>0</v>
      </c>
      <c r="E63" s="152"/>
      <c r="F63" s="153"/>
      <c r="G63" s="155"/>
      <c r="H63" s="155"/>
    </row>
    <row r="64" spans="1:7" ht="12" customHeight="1">
      <c r="A64" s="148"/>
      <c r="B64" s="148" t="s">
        <v>101</v>
      </c>
      <c r="C64" s="154" t="s">
        <v>292</v>
      </c>
      <c r="D64" s="146">
        <f t="shared" si="1"/>
        <v>0</v>
      </c>
      <c r="E64" s="152"/>
      <c r="F64" s="152"/>
      <c r="G64" s="155"/>
    </row>
    <row r="65" spans="1:6" ht="12" customHeight="1">
      <c r="A65" s="148"/>
      <c r="B65" s="148" t="s">
        <v>109</v>
      </c>
      <c r="C65" s="154" t="s">
        <v>293</v>
      </c>
      <c r="D65" s="146">
        <f t="shared" si="1"/>
        <v>0</v>
      </c>
      <c r="E65" s="152"/>
      <c r="F65" s="152"/>
    </row>
    <row r="66" spans="1:6" ht="12" customHeight="1">
      <c r="A66" s="148"/>
      <c r="B66" s="148" t="s">
        <v>106</v>
      </c>
      <c r="C66" s="154" t="s">
        <v>294</v>
      </c>
      <c r="D66" s="146">
        <f t="shared" si="1"/>
        <v>0</v>
      </c>
      <c r="E66" s="152"/>
      <c r="F66" s="152"/>
    </row>
    <row r="67" spans="1:6" ht="12" customHeight="1">
      <c r="A67" s="148"/>
      <c r="B67" s="148" t="s">
        <v>107</v>
      </c>
      <c r="C67" s="154" t="s">
        <v>295</v>
      </c>
      <c r="D67" s="146">
        <f t="shared" si="1"/>
        <v>0</v>
      </c>
      <c r="E67" s="152"/>
      <c r="F67" s="152"/>
    </row>
    <row r="68" spans="1:6" ht="12" customHeight="1">
      <c r="A68" s="148"/>
      <c r="B68" s="148" t="s">
        <v>115</v>
      </c>
      <c r="C68" s="154" t="s">
        <v>296</v>
      </c>
      <c r="D68" s="146">
        <f t="shared" si="1"/>
        <v>0</v>
      </c>
      <c r="E68" s="152"/>
      <c r="F68" s="152"/>
    </row>
    <row r="69" spans="1:6" ht="12" customHeight="1">
      <c r="A69" s="148"/>
      <c r="B69" s="148" t="s">
        <v>231</v>
      </c>
      <c r="C69" s="154" t="s">
        <v>297</v>
      </c>
      <c r="D69" s="146">
        <f t="shared" si="1"/>
        <v>0</v>
      </c>
      <c r="E69" s="152"/>
      <c r="F69" s="152"/>
    </row>
    <row r="70" spans="1:6" ht="12" customHeight="1">
      <c r="A70" s="148"/>
      <c r="B70" s="148" t="s">
        <v>233</v>
      </c>
      <c r="C70" s="154" t="s">
        <v>298</v>
      </c>
      <c r="D70" s="146">
        <f t="shared" si="1"/>
        <v>0</v>
      </c>
      <c r="E70" s="152"/>
      <c r="F70" s="152"/>
    </row>
    <row r="71" spans="1:6" ht="12" customHeight="1">
      <c r="A71" s="148"/>
      <c r="B71" s="148" t="s">
        <v>126</v>
      </c>
      <c r="C71" s="154" t="s">
        <v>299</v>
      </c>
      <c r="D71" s="146">
        <f t="shared" si="1"/>
        <v>0</v>
      </c>
      <c r="E71" s="152"/>
      <c r="F71" s="152"/>
    </row>
    <row r="72" spans="1:6" ht="12" customHeight="1">
      <c r="A72" s="148"/>
      <c r="B72" s="148" t="s">
        <v>236</v>
      </c>
      <c r="C72" s="154" t="s">
        <v>300</v>
      </c>
      <c r="D72" s="146">
        <f t="shared" si="1"/>
        <v>0</v>
      </c>
      <c r="E72" s="152"/>
      <c r="F72" s="152"/>
    </row>
    <row r="73" spans="1:6" ht="12" customHeight="1">
      <c r="A73" s="148"/>
      <c r="B73" s="148" t="s">
        <v>212</v>
      </c>
      <c r="C73" s="154" t="s">
        <v>301</v>
      </c>
      <c r="D73" s="146">
        <f t="shared" si="1"/>
        <v>0</v>
      </c>
      <c r="E73" s="152"/>
      <c r="F73" s="152"/>
    </row>
    <row r="74" spans="1:6" ht="12" customHeight="1">
      <c r="A74" s="148"/>
      <c r="B74" s="148" t="s">
        <v>302</v>
      </c>
      <c r="C74" s="154" t="s">
        <v>303</v>
      </c>
      <c r="D74" s="146">
        <f t="shared" si="1"/>
        <v>0</v>
      </c>
      <c r="E74" s="152"/>
      <c r="F74" s="152"/>
    </row>
    <row r="75" spans="1:6" ht="12" customHeight="1">
      <c r="A75" s="148"/>
      <c r="B75" s="148" t="s">
        <v>304</v>
      </c>
      <c r="C75" s="154" t="s">
        <v>305</v>
      </c>
      <c r="D75" s="146">
        <f t="shared" si="1"/>
        <v>0</v>
      </c>
      <c r="E75" s="152"/>
      <c r="F75" s="152"/>
    </row>
    <row r="76" spans="1:6" ht="12" customHeight="1">
      <c r="A76" s="148"/>
      <c r="B76" s="148" t="s">
        <v>306</v>
      </c>
      <c r="C76" s="154" t="s">
        <v>307</v>
      </c>
      <c r="D76" s="146">
        <f t="shared" si="1"/>
        <v>0</v>
      </c>
      <c r="E76" s="152"/>
      <c r="F76" s="152"/>
    </row>
    <row r="77" spans="1:6" ht="12" customHeight="1">
      <c r="A77" s="148"/>
      <c r="B77" s="148" t="s">
        <v>123</v>
      </c>
      <c r="C77" s="154" t="s">
        <v>308</v>
      </c>
      <c r="D77" s="146">
        <f t="shared" si="1"/>
        <v>0</v>
      </c>
      <c r="E77" s="152"/>
      <c r="F77" s="152"/>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16"/>
  <sheetViews>
    <sheetView showGridLines="0" showZeros="0" workbookViewId="0" topLeftCell="A10">
      <selection activeCell="M14" sqref="M14"/>
    </sheetView>
  </sheetViews>
  <sheetFormatPr defaultColWidth="9.33203125" defaultRowHeight="12.75" customHeight="1"/>
  <cols>
    <col min="1" max="1" width="26.83203125" style="0" customWidth="1"/>
    <col min="2" max="4" width="6.83203125" style="0" customWidth="1"/>
    <col min="5" max="5" width="11.5" style="0" bestFit="1" customWidth="1"/>
    <col min="6" max="6" width="14" style="0" customWidth="1"/>
    <col min="7" max="13" width="13" style="0" customWidth="1"/>
  </cols>
  <sheetData>
    <row r="1" spans="1:13" s="129" customFormat="1" ht="27">
      <c r="A1" s="98" t="s">
        <v>309</v>
      </c>
      <c r="B1" s="98"/>
      <c r="C1" s="98"/>
      <c r="D1" s="98"/>
      <c r="E1" s="98"/>
      <c r="F1" s="98"/>
      <c r="G1" s="98"/>
      <c r="H1" s="98"/>
      <c r="I1" s="98"/>
      <c r="J1" s="98"/>
      <c r="K1" s="98"/>
      <c r="L1" s="98"/>
      <c r="M1" s="98"/>
    </row>
    <row r="2" spans="1:13" s="54" customFormat="1" ht="17.25" customHeight="1">
      <c r="A2" s="130"/>
      <c r="B2" s="131"/>
      <c r="C2" s="131"/>
      <c r="D2" s="131"/>
      <c r="E2" s="131"/>
      <c r="F2" s="131"/>
      <c r="G2" s="131"/>
      <c r="H2" s="131"/>
      <c r="L2" s="130"/>
      <c r="M2" s="134" t="s">
        <v>310</v>
      </c>
    </row>
    <row r="3" spans="1:13" ht="18.75" customHeight="1">
      <c r="A3" s="41" t="s">
        <v>25</v>
      </c>
      <c r="B3" s="41"/>
      <c r="C3" s="41"/>
      <c r="D3" s="115"/>
      <c r="E3" s="115"/>
      <c r="F3" s="115"/>
      <c r="G3" s="115"/>
      <c r="H3" s="115"/>
      <c r="K3" s="54"/>
      <c r="L3" s="124" t="s">
        <v>26</v>
      </c>
      <c r="M3" s="124"/>
    </row>
    <row r="4" spans="1:13" s="31" customFormat="1" ht="27" customHeight="1">
      <c r="A4" s="63" t="s">
        <v>69</v>
      </c>
      <c r="B4" s="63" t="s">
        <v>92</v>
      </c>
      <c r="C4" s="63"/>
      <c r="D4" s="63"/>
      <c r="E4" s="62" t="s">
        <v>93</v>
      </c>
      <c r="F4" s="62" t="s">
        <v>138</v>
      </c>
      <c r="G4" s="62"/>
      <c r="H4" s="62"/>
      <c r="I4" s="62"/>
      <c r="J4" s="62"/>
      <c r="K4" s="62"/>
      <c r="L4" s="62"/>
      <c r="M4" s="62"/>
    </row>
    <row r="5" spans="1:13" s="31" customFormat="1" ht="27" customHeight="1">
      <c r="A5" s="63"/>
      <c r="B5" s="63" t="s">
        <v>94</v>
      </c>
      <c r="C5" s="63" t="s">
        <v>95</v>
      </c>
      <c r="D5" s="62" t="s">
        <v>96</v>
      </c>
      <c r="E5" s="62"/>
      <c r="F5" s="62" t="s">
        <v>72</v>
      </c>
      <c r="G5" s="8" t="s">
        <v>172</v>
      </c>
      <c r="H5" s="8" t="s">
        <v>173</v>
      </c>
      <c r="I5" s="8" t="s">
        <v>174</v>
      </c>
      <c r="J5" s="8" t="s">
        <v>175</v>
      </c>
      <c r="K5" s="8" t="s">
        <v>176</v>
      </c>
      <c r="L5" s="8" t="s">
        <v>177</v>
      </c>
      <c r="M5" s="8" t="s">
        <v>178</v>
      </c>
    </row>
    <row r="6" spans="1:13" s="31" customFormat="1" ht="24" customHeight="1">
      <c r="A6" s="116"/>
      <c r="B6" s="117"/>
      <c r="C6" s="117"/>
      <c r="D6" s="117"/>
      <c r="E6" s="118" t="s">
        <v>72</v>
      </c>
      <c r="F6" s="119">
        <f>SUM(G6:J6)</f>
        <v>15</v>
      </c>
      <c r="G6" s="119">
        <f>SUM(G7:G16)</f>
        <v>0</v>
      </c>
      <c r="H6" s="119">
        <f>SUM(H7:H16)</f>
        <v>15</v>
      </c>
      <c r="I6" s="119">
        <f>SUM(I7:I16)</f>
        <v>0</v>
      </c>
      <c r="J6" s="119">
        <f>SUM(J7:J16)</f>
        <v>0</v>
      </c>
      <c r="K6" s="125"/>
      <c r="L6" s="125"/>
      <c r="M6" s="126"/>
    </row>
    <row r="7" spans="1:13" ht="24" customHeight="1">
      <c r="A7" s="132" t="s">
        <v>83</v>
      </c>
      <c r="B7" s="120"/>
      <c r="C7" s="120"/>
      <c r="D7" s="120"/>
      <c r="E7" s="81"/>
      <c r="F7" s="86">
        <f>SUM(G7:J7)</f>
        <v>15</v>
      </c>
      <c r="G7" s="86"/>
      <c r="H7" s="86">
        <v>15</v>
      </c>
      <c r="I7" s="86"/>
      <c r="J7" s="86"/>
      <c r="K7" s="71"/>
      <c r="L7" s="71"/>
      <c r="M7" s="71"/>
    </row>
    <row r="8" spans="1:13" ht="24" customHeight="1">
      <c r="A8" s="82"/>
      <c r="B8" s="120"/>
      <c r="C8" s="120"/>
      <c r="D8" s="120"/>
      <c r="E8" s="81"/>
      <c r="F8" s="86">
        <f aca="true" t="shared" si="0" ref="F8:F19">SUM(G8:J8)</f>
        <v>0</v>
      </c>
      <c r="G8" s="86"/>
      <c r="H8" s="86"/>
      <c r="I8" s="86"/>
      <c r="J8" s="86"/>
      <c r="K8" s="71"/>
      <c r="L8" s="71"/>
      <c r="M8" s="71"/>
    </row>
    <row r="9" spans="1:13" ht="24" customHeight="1">
      <c r="A9" s="82"/>
      <c r="B9" s="120"/>
      <c r="C9" s="120"/>
      <c r="D9" s="120"/>
      <c r="E9" s="81"/>
      <c r="F9" s="86">
        <f t="shared" si="0"/>
        <v>0</v>
      </c>
      <c r="G9" s="86"/>
      <c r="H9" s="86"/>
      <c r="I9" s="86"/>
      <c r="J9" s="86"/>
      <c r="K9" s="71"/>
      <c r="L9" s="71"/>
      <c r="M9" s="71"/>
    </row>
    <row r="10" spans="1:13" ht="24" customHeight="1">
      <c r="A10" s="82"/>
      <c r="B10" s="120"/>
      <c r="C10" s="120"/>
      <c r="D10" s="120"/>
      <c r="E10" s="81"/>
      <c r="F10" s="86">
        <f t="shared" si="0"/>
        <v>0</v>
      </c>
      <c r="G10" s="86"/>
      <c r="H10" s="86"/>
      <c r="I10" s="86"/>
      <c r="J10" s="86"/>
      <c r="K10" s="71"/>
      <c r="L10" s="71"/>
      <c r="M10" s="71"/>
    </row>
    <row r="11" spans="1:13" ht="24" customHeight="1">
      <c r="A11" s="82"/>
      <c r="B11" s="120"/>
      <c r="C11" s="120"/>
      <c r="D11" s="120"/>
      <c r="E11" s="81"/>
      <c r="F11" s="86">
        <f t="shared" si="0"/>
        <v>0</v>
      </c>
      <c r="G11" s="86"/>
      <c r="H11" s="86"/>
      <c r="I11" s="86"/>
      <c r="J11" s="86"/>
      <c r="K11" s="71"/>
      <c r="L11" s="71"/>
      <c r="M11" s="71"/>
    </row>
    <row r="12" spans="1:13" ht="24" customHeight="1">
      <c r="A12" s="82"/>
      <c r="B12" s="120"/>
      <c r="C12" s="120"/>
      <c r="D12" s="120"/>
      <c r="E12" s="81"/>
      <c r="F12" s="86">
        <f t="shared" si="0"/>
        <v>0</v>
      </c>
      <c r="G12" s="86"/>
      <c r="H12" s="86"/>
      <c r="I12" s="86"/>
      <c r="J12" s="86"/>
      <c r="K12" s="71"/>
      <c r="L12" s="71"/>
      <c r="M12" s="71"/>
    </row>
    <row r="13" spans="1:13" ht="24" customHeight="1">
      <c r="A13" s="82"/>
      <c r="B13" s="120"/>
      <c r="C13" s="120"/>
      <c r="D13" s="120"/>
      <c r="E13" s="81"/>
      <c r="F13" s="86">
        <f t="shared" si="0"/>
        <v>0</v>
      </c>
      <c r="G13" s="86"/>
      <c r="H13" s="86"/>
      <c r="I13" s="86"/>
      <c r="J13" s="86"/>
      <c r="K13" s="71"/>
      <c r="L13" s="71"/>
      <c r="M13" s="71"/>
    </row>
    <row r="14" spans="1:13" ht="24" customHeight="1">
      <c r="A14" s="82"/>
      <c r="B14" s="120"/>
      <c r="C14" s="120"/>
      <c r="D14" s="120"/>
      <c r="E14" s="81"/>
      <c r="F14" s="86">
        <f t="shared" si="0"/>
        <v>0</v>
      </c>
      <c r="G14" s="86"/>
      <c r="H14" s="86"/>
      <c r="I14" s="86"/>
      <c r="J14" s="86"/>
      <c r="K14" s="71"/>
      <c r="L14" s="71"/>
      <c r="M14" s="71"/>
    </row>
    <row r="15" spans="1:13" ht="24" customHeight="1">
      <c r="A15" s="82"/>
      <c r="B15" s="120"/>
      <c r="C15" s="120"/>
      <c r="D15" s="120"/>
      <c r="E15" s="81"/>
      <c r="F15" s="86">
        <f t="shared" si="0"/>
        <v>0</v>
      </c>
      <c r="G15" s="86"/>
      <c r="H15" s="86"/>
      <c r="I15" s="86"/>
      <c r="J15" s="86"/>
      <c r="K15" s="71"/>
      <c r="L15" s="71"/>
      <c r="M15" s="71"/>
    </row>
    <row r="16" spans="1:13" ht="22.5" customHeight="1">
      <c r="A16" s="133"/>
      <c r="B16" s="120"/>
      <c r="C16" s="120"/>
      <c r="D16" s="120"/>
      <c r="E16" s="81"/>
      <c r="F16" s="86">
        <f t="shared" si="0"/>
        <v>0</v>
      </c>
      <c r="G16" s="86"/>
      <c r="H16" s="86"/>
      <c r="I16" s="86"/>
      <c r="J16" s="86"/>
      <c r="K16" s="71"/>
      <c r="L16" s="71"/>
      <c r="M16" s="71"/>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9"/>
  <sheetViews>
    <sheetView showGridLines="0" showZeros="0" workbookViewId="0" topLeftCell="B19">
      <selection activeCell="O8" sqref="O8"/>
    </sheetView>
  </sheetViews>
  <sheetFormatPr defaultColWidth="9.33203125" defaultRowHeight="11.25"/>
  <cols>
    <col min="1" max="1" width="34.16015625" style="54" customWidth="1"/>
    <col min="2" max="2" width="5.16015625" style="54" customWidth="1"/>
    <col min="3" max="3" width="4.33203125" style="54" customWidth="1"/>
    <col min="4" max="4" width="4.16015625" style="54" customWidth="1"/>
    <col min="5" max="5" width="48.66015625" style="54" customWidth="1"/>
    <col min="6" max="6" width="10" style="54" customWidth="1"/>
    <col min="7" max="7" width="10.16015625" style="54" customWidth="1"/>
    <col min="8" max="8" width="12.16015625" style="54" customWidth="1"/>
    <col min="9" max="9" width="10.33203125" style="54" customWidth="1"/>
    <col min="10" max="10" width="14.16015625" style="54" customWidth="1"/>
    <col min="11" max="11" width="7.16015625" style="54" customWidth="1"/>
    <col min="12" max="12" width="7.66015625" style="54" customWidth="1"/>
    <col min="13" max="13" width="8.5" style="54" customWidth="1"/>
    <col min="14" max="16384" width="9.33203125" style="54" customWidth="1"/>
  </cols>
  <sheetData>
    <row r="1" spans="1:13" ht="22.5" customHeight="1">
      <c r="A1" s="114" t="s">
        <v>311</v>
      </c>
      <c r="B1" s="114"/>
      <c r="C1" s="114"/>
      <c r="D1" s="114"/>
      <c r="E1" s="114"/>
      <c r="F1" s="114"/>
      <c r="G1" s="114"/>
      <c r="H1" s="114"/>
      <c r="I1" s="114"/>
      <c r="J1" s="114"/>
      <c r="K1" s="114"/>
      <c r="L1" s="114"/>
      <c r="M1" s="114"/>
    </row>
    <row r="2" spans="12:13" ht="12.75" customHeight="1">
      <c r="L2" s="123" t="s">
        <v>312</v>
      </c>
      <c r="M2" s="123"/>
    </row>
    <row r="3" spans="1:13" ht="10.5" customHeight="1">
      <c r="A3" s="41" t="s">
        <v>25</v>
      </c>
      <c r="B3" s="41"/>
      <c r="C3" s="41"/>
      <c r="D3" s="115"/>
      <c r="E3" s="115"/>
      <c r="F3" s="115"/>
      <c r="G3" s="115"/>
      <c r="H3" s="115"/>
      <c r="L3" s="124" t="s">
        <v>26</v>
      </c>
      <c r="M3" s="124"/>
    </row>
    <row r="4" spans="1:13" s="53" customFormat="1" ht="24" customHeight="1">
      <c r="A4" s="63" t="s">
        <v>69</v>
      </c>
      <c r="B4" s="63" t="s">
        <v>92</v>
      </c>
      <c r="C4" s="63"/>
      <c r="D4" s="63"/>
      <c r="E4" s="62" t="s">
        <v>93</v>
      </c>
      <c r="F4" s="62" t="s">
        <v>138</v>
      </c>
      <c r="G4" s="62"/>
      <c r="H4" s="62"/>
      <c r="I4" s="62"/>
      <c r="J4" s="62"/>
      <c r="K4" s="62"/>
      <c r="L4" s="62"/>
      <c r="M4" s="62"/>
    </row>
    <row r="5" spans="1:13" s="53" customFormat="1" ht="36.75" customHeight="1">
      <c r="A5" s="63"/>
      <c r="B5" s="63" t="s">
        <v>94</v>
      </c>
      <c r="C5" s="63" t="s">
        <v>95</v>
      </c>
      <c r="D5" s="62" t="s">
        <v>96</v>
      </c>
      <c r="E5" s="62"/>
      <c r="F5" s="62" t="s">
        <v>72</v>
      </c>
      <c r="G5" s="8" t="s">
        <v>172</v>
      </c>
      <c r="H5" s="8" t="s">
        <v>173</v>
      </c>
      <c r="I5" s="8" t="s">
        <v>174</v>
      </c>
      <c r="J5" s="8" t="s">
        <v>175</v>
      </c>
      <c r="K5" s="8" t="s">
        <v>176</v>
      </c>
      <c r="L5" s="8" t="s">
        <v>177</v>
      </c>
      <c r="M5" s="8" t="s">
        <v>178</v>
      </c>
    </row>
    <row r="6" spans="1:13" s="53" customFormat="1" ht="23.25" customHeight="1">
      <c r="A6" s="116"/>
      <c r="B6" s="117"/>
      <c r="C6" s="117"/>
      <c r="D6" s="117"/>
      <c r="E6" s="118" t="s">
        <v>72</v>
      </c>
      <c r="F6" s="127">
        <f>F7+F10+F13+F16+F19+F22</f>
        <v>235.89000000000001</v>
      </c>
      <c r="G6" s="127">
        <f>G7+G10+G13+G16+G19+G22</f>
        <v>131.55</v>
      </c>
      <c r="H6" s="127">
        <f aca="true" t="shared" si="0" ref="H6:M6">H7+H10+H13+H16+H19+H22</f>
        <v>104.32</v>
      </c>
      <c r="I6" s="127">
        <f t="shared" si="0"/>
        <v>0.02</v>
      </c>
      <c r="J6" s="127">
        <f t="shared" si="0"/>
        <v>0</v>
      </c>
      <c r="K6" s="127">
        <f t="shared" si="0"/>
        <v>0</v>
      </c>
      <c r="L6" s="127">
        <f t="shared" si="0"/>
        <v>0</v>
      </c>
      <c r="M6" s="127">
        <f t="shared" si="0"/>
        <v>0</v>
      </c>
    </row>
    <row r="7" spans="1:13" s="53" customFormat="1" ht="23.25" customHeight="1">
      <c r="A7" s="128" t="s">
        <v>82</v>
      </c>
      <c r="B7" s="319" t="s">
        <v>128</v>
      </c>
      <c r="C7" s="128"/>
      <c r="D7" s="128"/>
      <c r="E7" s="128" t="s">
        <v>112</v>
      </c>
      <c r="F7" s="127">
        <v>5</v>
      </c>
      <c r="G7" s="127"/>
      <c r="H7" s="127">
        <v>5</v>
      </c>
      <c r="I7" s="127"/>
      <c r="J7" s="127"/>
      <c r="K7" s="127"/>
      <c r="L7" s="127"/>
      <c r="M7" s="127"/>
    </row>
    <row r="8" spans="1:13" s="53" customFormat="1" ht="23.25" customHeight="1">
      <c r="A8" s="128"/>
      <c r="B8" s="128"/>
      <c r="C8" s="319" t="s">
        <v>129</v>
      </c>
      <c r="D8" s="128"/>
      <c r="E8" s="128" t="s">
        <v>113</v>
      </c>
      <c r="F8" s="127">
        <v>5</v>
      </c>
      <c r="G8" s="127"/>
      <c r="H8" s="127">
        <v>5</v>
      </c>
      <c r="I8" s="127"/>
      <c r="J8" s="127"/>
      <c r="K8" s="127"/>
      <c r="L8" s="127"/>
      <c r="M8" s="127"/>
    </row>
    <row r="9" spans="1:13" s="53" customFormat="1" ht="23.25" customHeight="1">
      <c r="A9" s="128"/>
      <c r="B9" s="319" t="s">
        <v>128</v>
      </c>
      <c r="C9" s="319" t="s">
        <v>129</v>
      </c>
      <c r="D9" s="319" t="s">
        <v>101</v>
      </c>
      <c r="E9" s="128" t="s">
        <v>114</v>
      </c>
      <c r="F9" s="127">
        <v>5</v>
      </c>
      <c r="G9" s="127"/>
      <c r="H9" s="127">
        <v>5</v>
      </c>
      <c r="I9" s="127"/>
      <c r="J9" s="127"/>
      <c r="K9" s="127"/>
      <c r="L9" s="127"/>
      <c r="M9" s="127"/>
    </row>
    <row r="10" spans="1:13" s="53" customFormat="1" ht="23.25" customHeight="1">
      <c r="A10" s="128" t="s">
        <v>84</v>
      </c>
      <c r="B10" s="319" t="s">
        <v>128</v>
      </c>
      <c r="C10" s="128"/>
      <c r="D10" s="128"/>
      <c r="E10" s="128" t="s">
        <v>112</v>
      </c>
      <c r="F10" s="127">
        <v>20</v>
      </c>
      <c r="G10" s="127"/>
      <c r="H10" s="127">
        <v>20</v>
      </c>
      <c r="I10" s="127"/>
      <c r="J10" s="127"/>
      <c r="K10" s="127"/>
      <c r="L10" s="127"/>
      <c r="M10" s="127"/>
    </row>
    <row r="11" spans="1:13" s="53" customFormat="1" ht="23.25" customHeight="1">
      <c r="A11" s="128"/>
      <c r="B11" s="128"/>
      <c r="C11" s="319" t="s">
        <v>129</v>
      </c>
      <c r="D11" s="128"/>
      <c r="E11" s="128" t="s">
        <v>113</v>
      </c>
      <c r="F11" s="127">
        <v>20</v>
      </c>
      <c r="G11" s="127"/>
      <c r="H11" s="127">
        <v>20</v>
      </c>
      <c r="I11" s="127"/>
      <c r="J11" s="127"/>
      <c r="K11" s="127"/>
      <c r="L11" s="127"/>
      <c r="M11" s="127"/>
    </row>
    <row r="12" spans="1:13" s="53" customFormat="1" ht="23.25" customHeight="1">
      <c r="A12" s="128"/>
      <c r="B12" s="319" t="s">
        <v>128</v>
      </c>
      <c r="C12" s="319" t="s">
        <v>129</v>
      </c>
      <c r="D12" s="319" t="s">
        <v>101</v>
      </c>
      <c r="E12" s="128" t="s">
        <v>114</v>
      </c>
      <c r="F12" s="127">
        <v>20</v>
      </c>
      <c r="G12" s="127"/>
      <c r="H12" s="127">
        <v>20</v>
      </c>
      <c r="I12" s="127"/>
      <c r="J12" s="127"/>
      <c r="K12" s="127"/>
      <c r="L12" s="127"/>
      <c r="M12" s="127"/>
    </row>
    <row r="13" spans="1:13" s="53" customFormat="1" ht="23.25" customHeight="1">
      <c r="A13" s="128" t="s">
        <v>85</v>
      </c>
      <c r="B13" s="319" t="s">
        <v>128</v>
      </c>
      <c r="C13" s="128"/>
      <c r="D13" s="128"/>
      <c r="E13" s="128" t="s">
        <v>112</v>
      </c>
      <c r="F13" s="127">
        <v>20</v>
      </c>
      <c r="G13" s="127"/>
      <c r="H13" s="127">
        <v>20</v>
      </c>
      <c r="I13" s="127"/>
      <c r="J13" s="127"/>
      <c r="K13" s="127"/>
      <c r="L13" s="127"/>
      <c r="M13" s="127"/>
    </row>
    <row r="14" spans="1:13" s="53" customFormat="1" ht="23.25" customHeight="1">
      <c r="A14" s="128"/>
      <c r="B14" s="128"/>
      <c r="C14" s="319" t="s">
        <v>129</v>
      </c>
      <c r="D14" s="128"/>
      <c r="E14" s="128" t="s">
        <v>113</v>
      </c>
      <c r="F14" s="127">
        <v>20</v>
      </c>
      <c r="G14" s="127"/>
      <c r="H14" s="127">
        <v>20</v>
      </c>
      <c r="I14" s="127"/>
      <c r="J14" s="127"/>
      <c r="K14" s="127"/>
      <c r="L14" s="127"/>
      <c r="M14" s="127"/>
    </row>
    <row r="15" spans="1:13" s="53" customFormat="1" ht="23.25" customHeight="1">
      <c r="A15" s="128"/>
      <c r="B15" s="319" t="s">
        <v>128</v>
      </c>
      <c r="C15" s="319" t="s">
        <v>129</v>
      </c>
      <c r="D15" s="319" t="s">
        <v>101</v>
      </c>
      <c r="E15" s="128" t="s">
        <v>114</v>
      </c>
      <c r="F15" s="127">
        <v>20</v>
      </c>
      <c r="G15" s="127"/>
      <c r="H15" s="127">
        <v>20</v>
      </c>
      <c r="I15" s="127"/>
      <c r="J15" s="127"/>
      <c r="K15" s="127"/>
      <c r="L15" s="127"/>
      <c r="M15" s="127"/>
    </row>
    <row r="16" spans="1:13" s="53" customFormat="1" ht="36" customHeight="1">
      <c r="A16" s="128" t="s">
        <v>313</v>
      </c>
      <c r="B16" s="319" t="s">
        <v>128</v>
      </c>
      <c r="C16" s="128"/>
      <c r="D16" s="128"/>
      <c r="E16" s="128" t="s">
        <v>112</v>
      </c>
      <c r="F16" s="127">
        <v>10</v>
      </c>
      <c r="G16" s="127"/>
      <c r="H16" s="127">
        <v>10</v>
      </c>
      <c r="I16" s="127"/>
      <c r="J16" s="127"/>
      <c r="K16" s="127"/>
      <c r="L16" s="127"/>
      <c r="M16" s="127"/>
    </row>
    <row r="17" spans="1:13" s="53" customFormat="1" ht="23.25" customHeight="1">
      <c r="A17" s="128"/>
      <c r="B17" s="128"/>
      <c r="C17" s="319" t="s">
        <v>129</v>
      </c>
      <c r="D17" s="128"/>
      <c r="E17" s="128" t="s">
        <v>113</v>
      </c>
      <c r="F17" s="127">
        <v>10</v>
      </c>
      <c r="G17" s="127"/>
      <c r="H17" s="127">
        <v>10</v>
      </c>
      <c r="I17" s="127"/>
      <c r="J17" s="127"/>
      <c r="K17" s="127"/>
      <c r="L17" s="127"/>
      <c r="M17" s="127"/>
    </row>
    <row r="18" spans="1:13" s="53" customFormat="1" ht="23.25" customHeight="1">
      <c r="A18" s="128"/>
      <c r="B18" s="319" t="s">
        <v>128</v>
      </c>
      <c r="C18" s="319" t="s">
        <v>129</v>
      </c>
      <c r="D18" s="319" t="s">
        <v>101</v>
      </c>
      <c r="E18" s="128" t="s">
        <v>114</v>
      </c>
      <c r="F18" s="127">
        <v>10</v>
      </c>
      <c r="G18" s="127"/>
      <c r="H18" s="127">
        <v>10</v>
      </c>
      <c r="I18" s="127"/>
      <c r="J18" s="127"/>
      <c r="K18" s="127"/>
      <c r="L18" s="127"/>
      <c r="M18" s="127"/>
    </row>
    <row r="19" spans="1:13" ht="24.75" customHeight="1">
      <c r="A19" s="128" t="s">
        <v>88</v>
      </c>
      <c r="B19" s="319" t="s">
        <v>128</v>
      </c>
      <c r="C19" s="128"/>
      <c r="D19" s="128"/>
      <c r="E19" s="128" t="s">
        <v>112</v>
      </c>
      <c r="F19" s="127">
        <v>5</v>
      </c>
      <c r="G19" s="127"/>
      <c r="H19" s="127">
        <v>5</v>
      </c>
      <c r="I19" s="127"/>
      <c r="J19" s="127"/>
      <c r="K19" s="127"/>
      <c r="L19" s="127"/>
      <c r="M19" s="127"/>
    </row>
    <row r="20" spans="1:13" ht="24.75" customHeight="1">
      <c r="A20" s="128"/>
      <c r="B20" s="128"/>
      <c r="C20" s="319" t="s">
        <v>129</v>
      </c>
      <c r="D20" s="128"/>
      <c r="E20" s="128" t="s">
        <v>113</v>
      </c>
      <c r="F20" s="127">
        <v>5</v>
      </c>
      <c r="G20" s="127"/>
      <c r="H20" s="127">
        <v>5</v>
      </c>
      <c r="I20" s="127"/>
      <c r="J20" s="127"/>
      <c r="K20" s="127"/>
      <c r="L20" s="127"/>
      <c r="M20" s="127"/>
    </row>
    <row r="21" spans="1:13" ht="24.75" customHeight="1">
      <c r="A21" s="128"/>
      <c r="B21" s="319" t="s">
        <v>128</v>
      </c>
      <c r="C21" s="319" t="s">
        <v>129</v>
      </c>
      <c r="D21" s="319" t="s">
        <v>101</v>
      </c>
      <c r="E21" s="128" t="s">
        <v>114</v>
      </c>
      <c r="F21" s="127">
        <v>5</v>
      </c>
      <c r="G21" s="127"/>
      <c r="H21" s="127">
        <v>5</v>
      </c>
      <c r="I21" s="127"/>
      <c r="J21" s="127"/>
      <c r="K21" s="127"/>
      <c r="L21" s="127"/>
      <c r="M21" s="127"/>
    </row>
    <row r="22" spans="1:13" ht="24.75" customHeight="1">
      <c r="A22" s="128" t="s">
        <v>89</v>
      </c>
      <c r="B22" s="128" t="s">
        <v>314</v>
      </c>
      <c r="C22" s="128"/>
      <c r="D22" s="128"/>
      <c r="E22" s="128" t="s">
        <v>112</v>
      </c>
      <c r="F22" s="127">
        <f>SUM(G22:M22)</f>
        <v>175.89000000000001</v>
      </c>
      <c r="G22" s="127">
        <v>131.55</v>
      </c>
      <c r="H22" s="127">
        <v>44.32</v>
      </c>
      <c r="I22" s="127">
        <v>0.02</v>
      </c>
      <c r="J22" s="127"/>
      <c r="K22" s="127"/>
      <c r="L22" s="127"/>
      <c r="M22" s="127"/>
    </row>
    <row r="23" spans="1:13" ht="24.75" customHeight="1">
      <c r="A23" s="82"/>
      <c r="B23" s="128"/>
      <c r="C23" s="128" t="s">
        <v>315</v>
      </c>
      <c r="D23" s="128"/>
      <c r="E23" s="128" t="s">
        <v>116</v>
      </c>
      <c r="F23" s="127">
        <f>SUM(G23:M23)</f>
        <v>175.89000000000001</v>
      </c>
      <c r="G23" s="127">
        <v>131.55</v>
      </c>
      <c r="H23" s="127">
        <v>44.32</v>
      </c>
      <c r="I23" s="127">
        <v>0.02</v>
      </c>
      <c r="J23" s="127"/>
      <c r="K23" s="127"/>
      <c r="L23" s="127"/>
      <c r="M23" s="127"/>
    </row>
    <row r="24" spans="1:13" ht="24.75" customHeight="1">
      <c r="A24" s="82"/>
      <c r="B24" s="128" t="s">
        <v>314</v>
      </c>
      <c r="C24" s="128" t="s">
        <v>315</v>
      </c>
      <c r="D24" s="128" t="s">
        <v>316</v>
      </c>
      <c r="E24" s="128" t="s">
        <v>317</v>
      </c>
      <c r="F24" s="127">
        <f>SUM(G24:M24)</f>
        <v>175.89000000000001</v>
      </c>
      <c r="G24" s="127">
        <v>131.55</v>
      </c>
      <c r="H24" s="127">
        <v>44.32</v>
      </c>
      <c r="I24" s="127">
        <v>0.02</v>
      </c>
      <c r="J24" s="127"/>
      <c r="K24" s="127"/>
      <c r="L24" s="127"/>
      <c r="M24" s="127"/>
    </row>
    <row r="28" ht="12">
      <c r="G28" s="69"/>
    </row>
    <row r="29" ht="12">
      <c r="C29" s="69"/>
    </row>
  </sheetData>
  <sheetProtection/>
  <mergeCells count="8">
    <mergeCell ref="A1:M1"/>
    <mergeCell ref="L2:M2"/>
    <mergeCell ref="A3:C3"/>
    <mergeCell ref="L3:M3"/>
    <mergeCell ref="B4:D4"/>
    <mergeCell ref="F4:M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3"/>
  <sheetViews>
    <sheetView showGridLines="0" showZeros="0" workbookViewId="0" topLeftCell="A1">
      <selection activeCell="F10" sqref="F10"/>
    </sheetView>
  </sheetViews>
  <sheetFormatPr defaultColWidth="9.16015625" defaultRowHeight="11.25"/>
  <cols>
    <col min="1" max="1" width="34" style="54" customWidth="1"/>
    <col min="2" max="4" width="7.16015625" style="54" customWidth="1"/>
    <col min="5" max="5" width="17.83203125" style="54" customWidth="1"/>
    <col min="6" max="10" width="14.33203125" style="54" customWidth="1"/>
    <col min="11" max="16384" width="9.16015625" style="54" customWidth="1"/>
  </cols>
  <sheetData>
    <row r="1" spans="1:13" ht="35.25" customHeight="1">
      <c r="A1" s="114" t="s">
        <v>318</v>
      </c>
      <c r="B1" s="114"/>
      <c r="C1" s="114"/>
      <c r="D1" s="114"/>
      <c r="E1" s="114"/>
      <c r="F1" s="114"/>
      <c r="G1" s="114"/>
      <c r="H1" s="114"/>
      <c r="I1" s="114"/>
      <c r="J1" s="114"/>
      <c r="K1" s="114"/>
      <c r="L1" s="114"/>
      <c r="M1" s="114"/>
    </row>
    <row r="2" spans="12:13" ht="15.75" customHeight="1">
      <c r="L2" s="123" t="s">
        <v>319</v>
      </c>
      <c r="M2" s="123"/>
    </row>
    <row r="3" spans="1:13" ht="22.5" customHeight="1">
      <c r="A3" s="41" t="s">
        <v>25</v>
      </c>
      <c r="B3" s="41"/>
      <c r="C3" s="41"/>
      <c r="D3" s="115"/>
      <c r="E3" s="115"/>
      <c r="F3" s="115"/>
      <c r="G3" s="115"/>
      <c r="H3" s="115"/>
      <c r="L3" s="124" t="s">
        <v>26</v>
      </c>
      <c r="M3" s="124"/>
    </row>
    <row r="4" spans="1:13" s="53" customFormat="1" ht="24" customHeight="1">
      <c r="A4" s="63" t="s">
        <v>69</v>
      </c>
      <c r="B4" s="63" t="s">
        <v>92</v>
      </c>
      <c r="C4" s="63"/>
      <c r="D4" s="63"/>
      <c r="E4" s="62" t="s">
        <v>93</v>
      </c>
      <c r="F4" s="62" t="s">
        <v>138</v>
      </c>
      <c r="G4" s="62"/>
      <c r="H4" s="62"/>
      <c r="I4" s="62"/>
      <c r="J4" s="62"/>
      <c r="K4" s="62"/>
      <c r="L4" s="62"/>
      <c r="M4" s="62"/>
    </row>
    <row r="5" spans="1:13" s="53" customFormat="1" ht="40.5" customHeight="1">
      <c r="A5" s="63"/>
      <c r="B5" s="63" t="s">
        <v>94</v>
      </c>
      <c r="C5" s="63" t="s">
        <v>95</v>
      </c>
      <c r="D5" s="62" t="s">
        <v>96</v>
      </c>
      <c r="E5" s="62"/>
      <c r="F5" s="62" t="s">
        <v>72</v>
      </c>
      <c r="G5" s="8" t="s">
        <v>172</v>
      </c>
      <c r="H5" s="8" t="s">
        <v>173</v>
      </c>
      <c r="I5" s="8" t="s">
        <v>174</v>
      </c>
      <c r="J5" s="8" t="s">
        <v>175</v>
      </c>
      <c r="K5" s="8" t="s">
        <v>176</v>
      </c>
      <c r="L5" s="8" t="s">
        <v>177</v>
      </c>
      <c r="M5" s="8" t="s">
        <v>178</v>
      </c>
    </row>
    <row r="6" spans="1:13" s="53" customFormat="1" ht="23.25" customHeight="1">
      <c r="A6" s="116"/>
      <c r="B6" s="117"/>
      <c r="C6" s="117"/>
      <c r="D6" s="117"/>
      <c r="E6" s="118" t="s">
        <v>72</v>
      </c>
      <c r="F6" s="119">
        <f>SUM(G6:J6)</f>
        <v>0</v>
      </c>
      <c r="G6" s="119">
        <f>SUM(G7:G15)</f>
        <v>0</v>
      </c>
      <c r="H6" s="119">
        <f>SUM(H7:H15)</f>
        <v>0</v>
      </c>
      <c r="I6" s="119">
        <f>SUM(I7:I15)</f>
        <v>0</v>
      </c>
      <c r="J6" s="119">
        <f>SUM(J7:J15)</f>
        <v>0</v>
      </c>
      <c r="K6" s="125"/>
      <c r="L6" s="125"/>
      <c r="M6" s="126"/>
    </row>
    <row r="7" spans="1:13" s="53" customFormat="1" ht="23.25" customHeight="1">
      <c r="A7" s="82"/>
      <c r="B7" s="120"/>
      <c r="C7" s="120"/>
      <c r="D7" s="120"/>
      <c r="E7" s="81"/>
      <c r="F7" s="86">
        <f>SUM(G7:J7)</f>
        <v>0</v>
      </c>
      <c r="G7" s="86"/>
      <c r="H7" s="86"/>
      <c r="I7" s="86"/>
      <c r="J7" s="86"/>
      <c r="K7" s="71"/>
      <c r="L7" s="71"/>
      <c r="M7" s="71"/>
    </row>
    <row r="8" spans="1:13" s="53" customFormat="1" ht="23.25" customHeight="1">
      <c r="A8" s="82"/>
      <c r="B8" s="120"/>
      <c r="C8" s="120"/>
      <c r="D8" s="120"/>
      <c r="E8" s="81"/>
      <c r="F8" s="86">
        <f aca="true" t="shared" si="0" ref="F8:F19">SUM(G8:J8)</f>
        <v>0</v>
      </c>
      <c r="G8" s="86"/>
      <c r="H8" s="86"/>
      <c r="I8" s="86"/>
      <c r="J8" s="86"/>
      <c r="K8" s="71"/>
      <c r="L8" s="71"/>
      <c r="M8" s="71"/>
    </row>
    <row r="9" spans="1:13" s="53" customFormat="1" ht="23.25" customHeight="1">
      <c r="A9" s="82"/>
      <c r="B9" s="120"/>
      <c r="C9" s="120"/>
      <c r="D9" s="120"/>
      <c r="E9" s="81"/>
      <c r="F9" s="86">
        <f t="shared" si="0"/>
        <v>0</v>
      </c>
      <c r="G9" s="86"/>
      <c r="H9" s="86"/>
      <c r="I9" s="86"/>
      <c r="J9" s="86"/>
      <c r="K9" s="71"/>
      <c r="L9" s="71"/>
      <c r="M9" s="71"/>
    </row>
    <row r="10" spans="1:13" s="53" customFormat="1" ht="23.25" customHeight="1">
      <c r="A10" s="82"/>
      <c r="B10" s="120"/>
      <c r="C10" s="120"/>
      <c r="D10" s="120"/>
      <c r="E10" s="81"/>
      <c r="F10" s="86">
        <f t="shared" si="0"/>
        <v>0</v>
      </c>
      <c r="G10" s="86"/>
      <c r="H10" s="86"/>
      <c r="I10" s="86"/>
      <c r="J10" s="86"/>
      <c r="K10" s="71"/>
      <c r="L10" s="71"/>
      <c r="M10" s="71"/>
    </row>
    <row r="11" spans="1:13" s="53" customFormat="1" ht="23.25" customHeight="1">
      <c r="A11" s="82"/>
      <c r="B11" s="120"/>
      <c r="C11" s="120"/>
      <c r="D11" s="120"/>
      <c r="E11" s="81"/>
      <c r="F11" s="86">
        <f t="shared" si="0"/>
        <v>0</v>
      </c>
      <c r="G11" s="86"/>
      <c r="H11" s="86"/>
      <c r="I11" s="86"/>
      <c r="J11" s="86"/>
      <c r="K11" s="71"/>
      <c r="L11" s="71"/>
      <c r="M11" s="71"/>
    </row>
    <row r="12" spans="1:13" s="53" customFormat="1" ht="23.25" customHeight="1">
      <c r="A12" s="82"/>
      <c r="B12" s="120"/>
      <c r="C12" s="120"/>
      <c r="D12" s="120"/>
      <c r="E12" s="81"/>
      <c r="F12" s="86">
        <f t="shared" si="0"/>
        <v>0</v>
      </c>
      <c r="G12" s="86"/>
      <c r="H12" s="86"/>
      <c r="I12" s="86"/>
      <c r="J12" s="86"/>
      <c r="K12" s="71"/>
      <c r="L12" s="71"/>
      <c r="M12" s="71"/>
    </row>
    <row r="13" spans="1:13" s="53" customFormat="1" ht="23.25" customHeight="1">
      <c r="A13" s="82"/>
      <c r="B13" s="120"/>
      <c r="C13" s="120"/>
      <c r="D13" s="120"/>
      <c r="E13" s="81"/>
      <c r="F13" s="86">
        <f t="shared" si="0"/>
        <v>0</v>
      </c>
      <c r="G13" s="86"/>
      <c r="H13" s="86"/>
      <c r="I13" s="86"/>
      <c r="J13" s="86"/>
      <c r="K13" s="71"/>
      <c r="L13" s="71"/>
      <c r="M13" s="71"/>
    </row>
    <row r="14" spans="1:13" s="53" customFormat="1" ht="23.25" customHeight="1">
      <c r="A14" s="82"/>
      <c r="B14" s="120"/>
      <c r="C14" s="120"/>
      <c r="D14" s="120"/>
      <c r="E14" s="81"/>
      <c r="F14" s="86">
        <f t="shared" si="0"/>
        <v>0</v>
      </c>
      <c r="G14" s="86"/>
      <c r="H14" s="86"/>
      <c r="I14" s="86"/>
      <c r="J14" s="86"/>
      <c r="K14" s="71"/>
      <c r="L14" s="71"/>
      <c r="M14" s="71"/>
    </row>
    <row r="15" spans="1:13" ht="24.75" customHeight="1">
      <c r="A15" s="82"/>
      <c r="B15" s="120"/>
      <c r="C15" s="120"/>
      <c r="D15" s="120"/>
      <c r="E15" s="81"/>
      <c r="F15" s="86">
        <f t="shared" si="0"/>
        <v>0</v>
      </c>
      <c r="G15" s="86"/>
      <c r="H15" s="86"/>
      <c r="I15" s="86"/>
      <c r="J15" s="86"/>
      <c r="K15" s="71"/>
      <c r="L15" s="71"/>
      <c r="M15" s="71"/>
    </row>
    <row r="16" spans="1:13" s="113" customFormat="1" ht="42.75" customHeight="1">
      <c r="A16" s="121" t="s">
        <v>320</v>
      </c>
      <c r="B16" s="121"/>
      <c r="C16" s="121"/>
      <c r="D16" s="121"/>
      <c r="E16" s="121"/>
      <c r="F16" s="121"/>
      <c r="G16" s="121"/>
      <c r="H16" s="121"/>
      <c r="I16" s="121"/>
      <c r="J16" s="121"/>
      <c r="K16" s="121"/>
      <c r="L16" s="121"/>
      <c r="M16" s="121"/>
    </row>
    <row r="17" spans="1:13" ht="14.25">
      <c r="A17" s="122"/>
      <c r="B17" s="122"/>
      <c r="C17" s="122"/>
      <c r="D17" s="122"/>
      <c r="E17" s="122"/>
      <c r="F17" s="122"/>
      <c r="G17" s="122"/>
      <c r="H17" s="122"/>
      <c r="I17" s="122"/>
      <c r="J17" s="122"/>
      <c r="K17" s="122"/>
      <c r="L17" s="122"/>
      <c r="M17" s="122"/>
    </row>
    <row r="18" ht="12">
      <c r="E18" s="69"/>
    </row>
    <row r="22" ht="12">
      <c r="G22" s="69"/>
    </row>
    <row r="23" ht="12">
      <c r="C23" s="69"/>
    </row>
  </sheetData>
  <sheetProtection/>
  <mergeCells count="10">
    <mergeCell ref="A1:M1"/>
    <mergeCell ref="L2:M2"/>
    <mergeCell ref="A3:C3"/>
    <mergeCell ref="L3:M3"/>
    <mergeCell ref="B4:D4"/>
    <mergeCell ref="F4:M4"/>
    <mergeCell ref="A16:M16"/>
    <mergeCell ref="A17:M17"/>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26"/>
  <sheetViews>
    <sheetView showGridLines="0" showZeros="0" workbookViewId="0" topLeftCell="A10">
      <selection activeCell="B8" sqref="B8"/>
    </sheetView>
  </sheetViews>
  <sheetFormatPr defaultColWidth="9.16015625" defaultRowHeight="12.75" customHeight="1"/>
  <cols>
    <col min="1" max="1" width="24.16015625" style="0" customWidth="1"/>
    <col min="2" max="2" width="18.5" style="0" customWidth="1"/>
    <col min="3" max="3" width="56" style="97" customWidth="1"/>
    <col min="4" max="4" width="11.16015625" style="0" customWidth="1"/>
    <col min="5" max="5" width="10.66015625" style="0" customWidth="1"/>
    <col min="6" max="9" width="11.5" style="0" customWidth="1"/>
    <col min="10" max="10" width="11.33203125" style="0" customWidth="1"/>
    <col min="11" max="11" width="9.5" style="0" customWidth="1"/>
    <col min="13" max="13" width="13.66015625" style="0" customWidth="1"/>
  </cols>
  <sheetData>
    <row r="1" spans="1:13" ht="30" customHeight="1">
      <c r="A1" s="98" t="s">
        <v>321</v>
      </c>
      <c r="B1" s="98"/>
      <c r="C1" s="99"/>
      <c r="D1" s="98"/>
      <c r="E1" s="98"/>
      <c r="F1" s="98"/>
      <c r="G1" s="98"/>
      <c r="H1" s="98"/>
      <c r="I1" s="98"/>
      <c r="J1" s="98"/>
      <c r="K1" s="98"/>
      <c r="L1" s="98"/>
      <c r="M1" s="98"/>
    </row>
    <row r="2" spans="1:13" ht="16.5" customHeight="1">
      <c r="A2" s="54"/>
      <c r="B2" s="54"/>
      <c r="C2" s="100"/>
      <c r="D2" s="54"/>
      <c r="E2" s="54"/>
      <c r="F2" s="54"/>
      <c r="G2" s="54"/>
      <c r="H2" s="54"/>
      <c r="I2" s="54"/>
      <c r="M2" s="56" t="s">
        <v>322</v>
      </c>
    </row>
    <row r="3" spans="1:13" ht="21" customHeight="1">
      <c r="A3" s="41" t="s">
        <v>25</v>
      </c>
      <c r="B3" s="54"/>
      <c r="C3" s="100"/>
      <c r="D3" s="54"/>
      <c r="E3" s="54"/>
      <c r="F3" s="54"/>
      <c r="G3" s="54"/>
      <c r="H3" s="54"/>
      <c r="I3" s="54"/>
      <c r="K3" s="54"/>
      <c r="M3" s="111" t="s">
        <v>26</v>
      </c>
    </row>
    <row r="4" spans="1:13" s="31" customFormat="1" ht="29.25" customHeight="1">
      <c r="A4" s="101" t="s">
        <v>69</v>
      </c>
      <c r="B4" s="102" t="s">
        <v>323</v>
      </c>
      <c r="C4" s="102" t="s">
        <v>324</v>
      </c>
      <c r="D4" s="8" t="s">
        <v>120</v>
      </c>
      <c r="E4" s="8"/>
      <c r="F4" s="8"/>
      <c r="G4" s="8"/>
      <c r="H4" s="8"/>
      <c r="I4" s="8"/>
      <c r="J4" s="8"/>
      <c r="K4" s="8"/>
      <c r="L4" s="8"/>
      <c r="M4" s="8"/>
    </row>
    <row r="5" spans="1:13" s="31" customFormat="1" ht="12" customHeight="1">
      <c r="A5" s="103"/>
      <c r="B5" s="104"/>
      <c r="C5" s="104"/>
      <c r="D5" s="102" t="s">
        <v>72</v>
      </c>
      <c r="E5" s="8" t="s">
        <v>31</v>
      </c>
      <c r="F5" s="8"/>
      <c r="G5" s="8" t="s">
        <v>35</v>
      </c>
      <c r="H5" s="8" t="s">
        <v>37</v>
      </c>
      <c r="I5" s="8" t="s">
        <v>39</v>
      </c>
      <c r="J5" s="8" t="s">
        <v>41</v>
      </c>
      <c r="K5" s="8" t="s">
        <v>43</v>
      </c>
      <c r="L5" s="8"/>
      <c r="M5" s="8" t="s">
        <v>46</v>
      </c>
    </row>
    <row r="6" spans="1:13" s="31" customFormat="1" ht="51.75" customHeight="1">
      <c r="A6" s="105"/>
      <c r="B6" s="106"/>
      <c r="C6" s="106"/>
      <c r="D6" s="106"/>
      <c r="E6" s="10" t="s">
        <v>75</v>
      </c>
      <c r="F6" s="8" t="s">
        <v>76</v>
      </c>
      <c r="G6" s="8"/>
      <c r="H6" s="8"/>
      <c r="I6" s="8"/>
      <c r="J6" s="8"/>
      <c r="K6" s="10" t="s">
        <v>75</v>
      </c>
      <c r="L6" s="10" t="s">
        <v>76</v>
      </c>
      <c r="M6" s="8"/>
    </row>
    <row r="7" spans="1:13" ht="28.5" customHeight="1">
      <c r="A7" s="49" t="s">
        <v>72</v>
      </c>
      <c r="B7" s="83"/>
      <c r="C7" s="83" t="s">
        <v>325</v>
      </c>
      <c r="D7" s="89">
        <f>SUM(E7:M7)</f>
        <v>668.88</v>
      </c>
      <c r="E7" s="89">
        <f>E8+E14+E16+E18+E20+E22+E24</f>
        <v>587.88</v>
      </c>
      <c r="F7" s="89">
        <f aca="true" t="shared" si="0" ref="F7:M7">F8+F14+F16+F18+F20+F22</f>
        <v>0</v>
      </c>
      <c r="G7" s="89">
        <f t="shared" si="0"/>
        <v>0</v>
      </c>
      <c r="H7" s="89">
        <f t="shared" si="0"/>
        <v>0</v>
      </c>
      <c r="I7" s="89">
        <f t="shared" si="0"/>
        <v>0</v>
      </c>
      <c r="J7" s="89">
        <f t="shared" si="0"/>
        <v>0</v>
      </c>
      <c r="K7" s="89">
        <f>K8+K14+K16+K18+K20+K22+K24</f>
        <v>81</v>
      </c>
      <c r="L7" s="87">
        <f t="shared" si="0"/>
        <v>0</v>
      </c>
      <c r="M7" s="87">
        <f t="shared" si="0"/>
        <v>0</v>
      </c>
    </row>
    <row r="8" spans="1:13" ht="28.5" customHeight="1">
      <c r="A8" s="107" t="s">
        <v>326</v>
      </c>
      <c r="B8" s="82"/>
      <c r="C8" s="82" t="s">
        <v>325</v>
      </c>
      <c r="D8" s="89">
        <f aca="true" t="shared" si="1" ref="D8:D23">SUM(E8:M8)</f>
        <v>587.88</v>
      </c>
      <c r="E8" s="89">
        <f>SUM(E9:E13)</f>
        <v>587.88</v>
      </c>
      <c r="F8" s="89"/>
      <c r="G8" s="89"/>
      <c r="H8" s="89"/>
      <c r="I8" s="89"/>
      <c r="J8" s="89"/>
      <c r="K8" s="112"/>
      <c r="L8" s="94"/>
      <c r="M8" s="94"/>
    </row>
    <row r="9" spans="1:13" ht="79.5" customHeight="1">
      <c r="A9" s="108"/>
      <c r="B9" s="108" t="s">
        <v>327</v>
      </c>
      <c r="C9" s="108" t="s">
        <v>328</v>
      </c>
      <c r="D9" s="89">
        <f t="shared" si="1"/>
        <v>125</v>
      </c>
      <c r="E9" s="109">
        <v>125</v>
      </c>
      <c r="F9" s="89"/>
      <c r="G9" s="89"/>
      <c r="H9" s="89"/>
      <c r="I9" s="89"/>
      <c r="J9" s="89"/>
      <c r="K9" s="112"/>
      <c r="L9" s="94"/>
      <c r="M9" s="94"/>
    </row>
    <row r="10" spans="1:13" ht="51" customHeight="1">
      <c r="A10" s="108"/>
      <c r="B10" s="108" t="s">
        <v>329</v>
      </c>
      <c r="C10" s="108" t="s">
        <v>330</v>
      </c>
      <c r="D10" s="89">
        <f t="shared" si="1"/>
        <v>100</v>
      </c>
      <c r="E10" s="109">
        <v>100</v>
      </c>
      <c r="F10" s="89"/>
      <c r="G10" s="89"/>
      <c r="H10" s="89"/>
      <c r="I10" s="89"/>
      <c r="J10" s="89"/>
      <c r="K10" s="112"/>
      <c r="L10" s="94"/>
      <c r="M10" s="94"/>
    </row>
    <row r="11" spans="1:13" ht="54.75" customHeight="1">
      <c r="A11" s="108"/>
      <c r="B11" s="108" t="s">
        <v>331</v>
      </c>
      <c r="C11" s="108" t="s">
        <v>332</v>
      </c>
      <c r="D11" s="89">
        <f t="shared" si="1"/>
        <v>72</v>
      </c>
      <c r="E11" s="109">
        <v>72</v>
      </c>
      <c r="F11" s="89"/>
      <c r="G11" s="89"/>
      <c r="H11" s="89"/>
      <c r="I11" s="89"/>
      <c r="J11" s="89"/>
      <c r="K11" s="112"/>
      <c r="L11" s="94"/>
      <c r="M11" s="94"/>
    </row>
    <row r="12" spans="1:13" ht="40.5" customHeight="1">
      <c r="A12" s="108"/>
      <c r="B12" s="108" t="s">
        <v>333</v>
      </c>
      <c r="C12" s="108" t="s">
        <v>334</v>
      </c>
      <c r="D12" s="89">
        <f t="shared" si="1"/>
        <v>10</v>
      </c>
      <c r="E12" s="109">
        <v>10</v>
      </c>
      <c r="F12" s="89"/>
      <c r="G12" s="89"/>
      <c r="H12" s="89"/>
      <c r="I12" s="89"/>
      <c r="J12" s="89"/>
      <c r="K12" s="112"/>
      <c r="L12" s="94"/>
      <c r="M12" s="94"/>
    </row>
    <row r="13" spans="1:13" ht="93" customHeight="1">
      <c r="A13" s="108"/>
      <c r="B13" s="108" t="s">
        <v>335</v>
      </c>
      <c r="C13" s="108" t="s">
        <v>336</v>
      </c>
      <c r="D13" s="89">
        <f t="shared" si="1"/>
        <v>280.88</v>
      </c>
      <c r="E13" s="89">
        <v>280.88</v>
      </c>
      <c r="F13" s="89"/>
      <c r="G13" s="89"/>
      <c r="H13" s="89"/>
      <c r="I13" s="89"/>
      <c r="J13" s="89"/>
      <c r="K13" s="112"/>
      <c r="L13" s="94"/>
      <c r="M13" s="94"/>
    </row>
    <row r="14" spans="1:13" ht="28.5" customHeight="1">
      <c r="A14" s="107" t="s">
        <v>82</v>
      </c>
      <c r="B14" s="82"/>
      <c r="C14" s="108"/>
      <c r="D14" s="89">
        <f t="shared" si="1"/>
        <v>5</v>
      </c>
      <c r="E14" s="89"/>
      <c r="F14" s="89"/>
      <c r="G14" s="89"/>
      <c r="H14" s="89"/>
      <c r="I14" s="89"/>
      <c r="J14" s="89"/>
      <c r="K14" s="109">
        <v>5</v>
      </c>
      <c r="L14" s="94"/>
      <c r="M14" s="94"/>
    </row>
    <row r="15" spans="1:13" ht="57" customHeight="1">
      <c r="A15" s="108"/>
      <c r="B15" s="108" t="s">
        <v>337</v>
      </c>
      <c r="C15" s="108" t="s">
        <v>338</v>
      </c>
      <c r="D15" s="89">
        <f t="shared" si="1"/>
        <v>5</v>
      </c>
      <c r="E15" s="89"/>
      <c r="F15" s="89"/>
      <c r="G15" s="89"/>
      <c r="H15" s="89"/>
      <c r="I15" s="89"/>
      <c r="J15" s="89"/>
      <c r="K15" s="109">
        <v>5</v>
      </c>
      <c r="L15" s="94"/>
      <c r="M15" s="94"/>
    </row>
    <row r="16" spans="1:13" ht="66" customHeight="1">
      <c r="A16" s="107" t="s">
        <v>84</v>
      </c>
      <c r="B16" s="82"/>
      <c r="C16" s="108"/>
      <c r="D16" s="89">
        <f t="shared" si="1"/>
        <v>20</v>
      </c>
      <c r="E16" s="89"/>
      <c r="F16" s="89"/>
      <c r="G16" s="89"/>
      <c r="H16" s="89"/>
      <c r="I16" s="89"/>
      <c r="J16" s="89"/>
      <c r="K16" s="109">
        <v>20</v>
      </c>
      <c r="L16" s="94"/>
      <c r="M16" s="94"/>
    </row>
    <row r="17" spans="1:13" ht="28.5" customHeight="1">
      <c r="A17" s="108"/>
      <c r="B17" s="108" t="s">
        <v>339</v>
      </c>
      <c r="C17" s="108" t="s">
        <v>340</v>
      </c>
      <c r="D17" s="89">
        <f t="shared" si="1"/>
        <v>20</v>
      </c>
      <c r="E17" s="89"/>
      <c r="F17" s="89"/>
      <c r="G17" s="89"/>
      <c r="H17" s="89"/>
      <c r="I17" s="89"/>
      <c r="J17" s="89"/>
      <c r="K17" s="109">
        <v>20</v>
      </c>
      <c r="L17" s="94"/>
      <c r="M17" s="94"/>
    </row>
    <row r="18" spans="1:13" ht="28.5" customHeight="1">
      <c r="A18" s="107" t="s">
        <v>85</v>
      </c>
      <c r="B18" s="82"/>
      <c r="C18" s="108"/>
      <c r="D18" s="89">
        <f t="shared" si="1"/>
        <v>20</v>
      </c>
      <c r="E18" s="89"/>
      <c r="F18" s="89"/>
      <c r="G18" s="89"/>
      <c r="H18" s="89"/>
      <c r="I18" s="89"/>
      <c r="J18" s="89"/>
      <c r="K18" s="109">
        <v>20</v>
      </c>
      <c r="L18" s="94"/>
      <c r="M18" s="94"/>
    </row>
    <row r="19" spans="1:13" ht="55.5" customHeight="1">
      <c r="A19" s="108"/>
      <c r="B19" s="108" t="s">
        <v>341</v>
      </c>
      <c r="C19" s="108" t="s">
        <v>342</v>
      </c>
      <c r="D19" s="89">
        <f t="shared" si="1"/>
        <v>20</v>
      </c>
      <c r="E19" s="89"/>
      <c r="F19" s="89"/>
      <c r="G19" s="89"/>
      <c r="H19" s="89"/>
      <c r="I19" s="89"/>
      <c r="J19" s="89"/>
      <c r="K19" s="109">
        <v>20</v>
      </c>
      <c r="L19" s="94"/>
      <c r="M19" s="94"/>
    </row>
    <row r="20" spans="1:13" ht="28.5" customHeight="1">
      <c r="A20" s="107" t="s">
        <v>87</v>
      </c>
      <c r="B20" s="82"/>
      <c r="C20" s="108"/>
      <c r="D20" s="89">
        <f t="shared" si="1"/>
        <v>10</v>
      </c>
      <c r="E20" s="89"/>
      <c r="F20" s="89"/>
      <c r="G20" s="89"/>
      <c r="H20" s="89"/>
      <c r="I20" s="89"/>
      <c r="J20" s="89"/>
      <c r="K20" s="109">
        <v>10</v>
      </c>
      <c r="L20" s="94"/>
      <c r="M20" s="94"/>
    </row>
    <row r="21" spans="1:13" ht="42.75" customHeight="1">
      <c r="A21" s="108"/>
      <c r="B21" s="108" t="s">
        <v>343</v>
      </c>
      <c r="C21" s="108" t="s">
        <v>344</v>
      </c>
      <c r="D21" s="89">
        <f t="shared" si="1"/>
        <v>10</v>
      </c>
      <c r="E21" s="89"/>
      <c r="F21" s="89"/>
      <c r="G21" s="89"/>
      <c r="H21" s="89"/>
      <c r="I21" s="89"/>
      <c r="J21" s="89"/>
      <c r="K21" s="109">
        <v>10</v>
      </c>
      <c r="L21" s="94"/>
      <c r="M21" s="94"/>
    </row>
    <row r="22" spans="1:13" ht="36.75" customHeight="1">
      <c r="A22" s="107" t="s">
        <v>88</v>
      </c>
      <c r="B22" s="82"/>
      <c r="C22" s="108" t="s">
        <v>325</v>
      </c>
      <c r="D22" s="89">
        <f t="shared" si="1"/>
        <v>5</v>
      </c>
      <c r="E22" s="89"/>
      <c r="F22" s="89"/>
      <c r="G22" s="89"/>
      <c r="H22" s="89"/>
      <c r="I22" s="89"/>
      <c r="J22" s="89"/>
      <c r="K22" s="109">
        <v>5</v>
      </c>
      <c r="L22" s="94"/>
      <c r="M22" s="94"/>
    </row>
    <row r="23" spans="1:13" ht="73.5" customHeight="1">
      <c r="A23" s="108"/>
      <c r="B23" s="108" t="s">
        <v>345</v>
      </c>
      <c r="C23" s="108" t="s">
        <v>346</v>
      </c>
      <c r="D23" s="89">
        <f t="shared" si="1"/>
        <v>5</v>
      </c>
      <c r="E23" s="89"/>
      <c r="F23" s="89"/>
      <c r="G23" s="89"/>
      <c r="H23" s="89"/>
      <c r="I23" s="89"/>
      <c r="J23" s="89"/>
      <c r="K23" s="109">
        <v>5</v>
      </c>
      <c r="L23" s="94"/>
      <c r="M23" s="94"/>
    </row>
    <row r="24" spans="1:13" ht="73.5" customHeight="1">
      <c r="A24" s="107" t="s">
        <v>347</v>
      </c>
      <c r="B24" s="108"/>
      <c r="C24" s="108"/>
      <c r="D24" s="89">
        <v>21</v>
      </c>
      <c r="E24" s="89"/>
      <c r="F24" s="89"/>
      <c r="G24" s="89"/>
      <c r="H24" s="89"/>
      <c r="I24" s="89"/>
      <c r="J24" s="89"/>
      <c r="K24" s="109">
        <v>21</v>
      </c>
      <c r="L24" s="94"/>
      <c r="M24" s="94"/>
    </row>
    <row r="25" spans="1:13" ht="54.75" customHeight="1">
      <c r="A25" s="107"/>
      <c r="B25" s="82" t="s">
        <v>348</v>
      </c>
      <c r="C25" s="82" t="s">
        <v>349</v>
      </c>
      <c r="D25" s="89">
        <v>17</v>
      </c>
      <c r="E25" s="89"/>
      <c r="F25" s="110"/>
      <c r="G25" s="110"/>
      <c r="H25" s="110"/>
      <c r="I25" s="110"/>
      <c r="J25" s="110"/>
      <c r="K25" s="112">
        <v>17</v>
      </c>
      <c r="L25" s="94"/>
      <c r="M25" s="94"/>
    </row>
    <row r="26" spans="1:13" ht="40.5" customHeight="1">
      <c r="A26" s="82"/>
      <c r="B26" s="82" t="s">
        <v>350</v>
      </c>
      <c r="C26" s="82" t="s">
        <v>351</v>
      </c>
      <c r="D26" s="89">
        <v>4</v>
      </c>
      <c r="E26" s="89"/>
      <c r="F26" s="110"/>
      <c r="G26" s="110"/>
      <c r="H26" s="110"/>
      <c r="I26" s="110"/>
      <c r="J26" s="110"/>
      <c r="K26" s="112">
        <v>4</v>
      </c>
      <c r="L26" s="94"/>
      <c r="M26" s="94"/>
    </row>
  </sheetData>
  <sheetProtection/>
  <mergeCells count="13">
    <mergeCell ref="A1:M1"/>
    <mergeCell ref="D4:M4"/>
    <mergeCell ref="E5:F5"/>
    <mergeCell ref="K5:L5"/>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6"/>
  <sheetViews>
    <sheetView showGridLines="0" showZeros="0" workbookViewId="0" topLeftCell="A1">
      <selection activeCell="A4" sqref="A4:A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72" t="s">
        <v>352</v>
      </c>
      <c r="B1" s="72"/>
      <c r="C1" s="72"/>
      <c r="D1" s="72"/>
      <c r="E1" s="72"/>
      <c r="F1" s="72"/>
      <c r="G1" s="72"/>
      <c r="H1" s="72"/>
      <c r="I1" s="72"/>
      <c r="J1" s="72"/>
      <c r="K1" s="72"/>
      <c r="L1" s="72"/>
      <c r="M1" s="72"/>
      <c r="N1" s="72"/>
      <c r="O1" s="72"/>
    </row>
    <row r="2" spans="1:15" ht="22.5" customHeight="1">
      <c r="A2" s="73"/>
      <c r="B2" s="73"/>
      <c r="C2" s="73"/>
      <c r="D2" s="73"/>
      <c r="E2" s="73"/>
      <c r="F2" s="73"/>
      <c r="G2" s="73"/>
      <c r="H2" s="73"/>
      <c r="I2" s="73"/>
      <c r="J2" s="73"/>
      <c r="K2" s="73"/>
      <c r="O2" s="92" t="s">
        <v>353</v>
      </c>
    </row>
    <row r="3" spans="1:15" ht="20.25" customHeight="1">
      <c r="A3" s="41" t="s">
        <v>25</v>
      </c>
      <c r="O3" s="93" t="s">
        <v>26</v>
      </c>
    </row>
    <row r="4" spans="1:15" s="31" customFormat="1" ht="30.75" customHeight="1">
      <c r="A4" s="74" t="s">
        <v>69</v>
      </c>
      <c r="B4" s="74" t="s">
        <v>354</v>
      </c>
      <c r="C4" s="74" t="s">
        <v>355</v>
      </c>
      <c r="D4" s="74" t="s">
        <v>356</v>
      </c>
      <c r="E4" s="74" t="s">
        <v>357</v>
      </c>
      <c r="F4" s="74" t="s">
        <v>120</v>
      </c>
      <c r="G4" s="74"/>
      <c r="H4" s="74"/>
      <c r="I4" s="74"/>
      <c r="J4" s="74"/>
      <c r="K4" s="74"/>
      <c r="L4" s="74"/>
      <c r="M4" s="74"/>
      <c r="N4" s="74"/>
      <c r="O4" s="74"/>
    </row>
    <row r="5" spans="1:15" s="31" customFormat="1" ht="26.25" customHeight="1">
      <c r="A5" s="74"/>
      <c r="B5" s="74"/>
      <c r="C5" s="74"/>
      <c r="D5" s="74"/>
      <c r="E5" s="74"/>
      <c r="F5" s="74" t="s">
        <v>72</v>
      </c>
      <c r="G5" s="8" t="s">
        <v>31</v>
      </c>
      <c r="H5" s="8"/>
      <c r="I5" s="8" t="s">
        <v>35</v>
      </c>
      <c r="J5" s="8" t="s">
        <v>37</v>
      </c>
      <c r="K5" s="8" t="s">
        <v>39</v>
      </c>
      <c r="L5" s="8" t="s">
        <v>41</v>
      </c>
      <c r="M5" s="8" t="s">
        <v>43</v>
      </c>
      <c r="N5" s="8"/>
      <c r="O5" s="8" t="s">
        <v>46</v>
      </c>
    </row>
    <row r="6" spans="1:15" s="31" customFormat="1" ht="48" customHeight="1">
      <c r="A6" s="74"/>
      <c r="B6" s="74"/>
      <c r="C6" s="74"/>
      <c r="D6" s="74"/>
      <c r="E6" s="74">
        <f>SUM(E7:E15)</f>
        <v>0</v>
      </c>
      <c r="F6" s="74"/>
      <c r="G6" s="10" t="s">
        <v>75</v>
      </c>
      <c r="H6" s="8" t="s">
        <v>76</v>
      </c>
      <c r="I6" s="8"/>
      <c r="J6" s="8"/>
      <c r="K6" s="8"/>
      <c r="L6" s="8"/>
      <c r="M6" s="10" t="s">
        <v>75</v>
      </c>
      <c r="N6" s="10" t="s">
        <v>76</v>
      </c>
      <c r="O6" s="8"/>
    </row>
    <row r="7" spans="1:15" s="31" customFormat="1" ht="33" customHeight="1">
      <c r="A7" s="74" t="s">
        <v>72</v>
      </c>
      <c r="B7" s="81"/>
      <c r="C7" s="82"/>
      <c r="D7" s="82" t="s">
        <v>325</v>
      </c>
      <c r="E7" s="85">
        <f>SUM(E8:E17)</f>
        <v>0</v>
      </c>
      <c r="F7" s="52">
        <v>6</v>
      </c>
      <c r="G7" s="45"/>
      <c r="H7" s="91"/>
      <c r="I7" s="91"/>
      <c r="J7" s="91">
        <v>6</v>
      </c>
      <c r="K7" s="91"/>
      <c r="L7" s="91"/>
      <c r="M7" s="95">
        <v>6</v>
      </c>
      <c r="N7" s="96"/>
      <c r="O7" s="96"/>
    </row>
    <row r="8" spans="1:15" s="31" customFormat="1" ht="33" customHeight="1">
      <c r="A8" s="82" t="s">
        <v>347</v>
      </c>
      <c r="B8" s="81" t="s">
        <v>358</v>
      </c>
      <c r="C8" s="82" t="s">
        <v>359</v>
      </c>
      <c r="D8" s="82" t="s">
        <v>325</v>
      </c>
      <c r="E8" s="85">
        <f>SUM(E9:E21)</f>
        <v>0</v>
      </c>
      <c r="F8" s="52">
        <v>2</v>
      </c>
      <c r="G8" s="45"/>
      <c r="H8" s="91"/>
      <c r="I8" s="91"/>
      <c r="J8" s="45">
        <f>SUM(K8:P8)</f>
        <v>2</v>
      </c>
      <c r="K8" s="91"/>
      <c r="L8" s="91"/>
      <c r="M8" s="45">
        <v>2</v>
      </c>
      <c r="N8" s="90"/>
      <c r="O8" s="96"/>
    </row>
    <row r="9" spans="1:15" s="31" customFormat="1" ht="45" customHeight="1">
      <c r="A9" s="82" t="s">
        <v>347</v>
      </c>
      <c r="B9" s="81" t="s">
        <v>358</v>
      </c>
      <c r="C9" s="82" t="s">
        <v>360</v>
      </c>
      <c r="D9" s="82" t="s">
        <v>325</v>
      </c>
      <c r="E9" s="85">
        <f>SUM(E18:E22)</f>
        <v>0</v>
      </c>
      <c r="F9" s="52">
        <v>4</v>
      </c>
      <c r="G9" s="45"/>
      <c r="H9" s="91"/>
      <c r="I9" s="91"/>
      <c r="J9" s="45">
        <f>SUM(K9:P9)</f>
        <v>4</v>
      </c>
      <c r="K9" s="91"/>
      <c r="L9" s="91"/>
      <c r="M9" s="45">
        <v>4</v>
      </c>
      <c r="N9" s="90"/>
      <c r="O9" s="96"/>
    </row>
    <row r="10" spans="1:15" s="31" customFormat="1" ht="21.75" customHeight="1">
      <c r="A10" s="82"/>
      <c r="B10" s="81"/>
      <c r="C10" s="82"/>
      <c r="D10" s="82"/>
      <c r="E10" s="85"/>
      <c r="F10" s="86"/>
      <c r="G10" s="87"/>
      <c r="H10" s="88"/>
      <c r="I10" s="88"/>
      <c r="J10" s="88"/>
      <c r="K10" s="88"/>
      <c r="L10" s="88"/>
      <c r="M10" s="96"/>
      <c r="N10" s="96"/>
      <c r="O10" s="96"/>
    </row>
    <row r="11" spans="1:15" s="31" customFormat="1" ht="21.75" customHeight="1">
      <c r="A11" s="82"/>
      <c r="B11" s="81"/>
      <c r="C11" s="82"/>
      <c r="D11" s="82"/>
      <c r="E11" s="85"/>
      <c r="F11" s="86"/>
      <c r="G11" s="87"/>
      <c r="H11" s="88"/>
      <c r="I11" s="88"/>
      <c r="J11" s="88"/>
      <c r="K11" s="88"/>
      <c r="L11" s="88"/>
      <c r="M11" s="96"/>
      <c r="N11" s="96"/>
      <c r="O11" s="96"/>
    </row>
    <row r="12" spans="1:15" s="31" customFormat="1" ht="21.75" customHeight="1">
      <c r="A12" s="82"/>
      <c r="B12" s="81"/>
      <c r="C12" s="82"/>
      <c r="D12" s="82"/>
      <c r="E12" s="85"/>
      <c r="F12" s="86"/>
      <c r="G12" s="87"/>
      <c r="H12" s="88"/>
      <c r="I12" s="88"/>
      <c r="J12" s="88"/>
      <c r="K12" s="88"/>
      <c r="L12" s="88"/>
      <c r="M12" s="96"/>
      <c r="N12" s="96"/>
      <c r="O12" s="96"/>
    </row>
    <row r="13" spans="1:15" s="31" customFormat="1" ht="21.75" customHeight="1">
      <c r="A13" s="82"/>
      <c r="B13" s="81"/>
      <c r="C13" s="82"/>
      <c r="D13" s="82"/>
      <c r="E13" s="85"/>
      <c r="F13" s="86"/>
      <c r="G13" s="87"/>
      <c r="H13" s="88"/>
      <c r="I13" s="88"/>
      <c r="J13" s="88"/>
      <c r="K13" s="88"/>
      <c r="L13" s="88"/>
      <c r="M13" s="96"/>
      <c r="N13" s="96"/>
      <c r="O13" s="96"/>
    </row>
    <row r="14" spans="1:15" s="31" customFormat="1" ht="21.75" customHeight="1">
      <c r="A14" s="82"/>
      <c r="B14" s="81"/>
      <c r="C14" s="82"/>
      <c r="D14" s="82"/>
      <c r="E14" s="85"/>
      <c r="F14" s="86"/>
      <c r="G14" s="87"/>
      <c r="H14" s="88"/>
      <c r="I14" s="88"/>
      <c r="J14" s="88"/>
      <c r="K14" s="88"/>
      <c r="L14" s="88"/>
      <c r="M14" s="96"/>
      <c r="N14" s="96"/>
      <c r="O14" s="96"/>
    </row>
    <row r="15" spans="1:15" ht="21.75" customHeight="1">
      <c r="A15" s="82"/>
      <c r="B15" s="81"/>
      <c r="C15" s="82"/>
      <c r="D15" s="82" t="s">
        <v>325</v>
      </c>
      <c r="E15" s="85">
        <f>SUM(E17:E21)</f>
        <v>0</v>
      </c>
      <c r="F15" s="86"/>
      <c r="G15" s="87"/>
      <c r="H15" s="94"/>
      <c r="I15" s="94"/>
      <c r="J15" s="94"/>
      <c r="K15" s="94"/>
      <c r="L15" s="94"/>
      <c r="M15" s="94"/>
      <c r="N15" s="94"/>
      <c r="O15" s="94"/>
    </row>
    <row r="16" spans="1:14" ht="26.25" customHeight="1">
      <c r="A16" s="69"/>
      <c r="B16" s="69"/>
      <c r="C16" s="69"/>
      <c r="D16" s="69"/>
      <c r="E16" s="69"/>
      <c r="F16" s="69"/>
      <c r="G16" s="69"/>
      <c r="H16" s="69"/>
      <c r="I16" s="69"/>
      <c r="J16" s="69"/>
      <c r="K16" s="69"/>
      <c r="L16" s="54"/>
      <c r="M16" s="54"/>
      <c r="N16" s="54"/>
    </row>
    <row r="17" ht="30.75" customHeight="1"/>
  </sheetData>
  <sheetProtection/>
  <mergeCells count="15">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2"/>
  <sheetViews>
    <sheetView showGridLines="0" showZeros="0" workbookViewId="0" topLeftCell="A1">
      <selection activeCell="K14" sqref="K14"/>
    </sheetView>
  </sheetViews>
  <sheetFormatPr defaultColWidth="9.16015625" defaultRowHeight="12.75" customHeight="1"/>
  <cols>
    <col min="1" max="1" width="15" style="0" customWidth="1"/>
    <col min="2" max="2" width="14.66015625" style="0" customWidth="1"/>
    <col min="3" max="3" width="13.66015625" style="0" customWidth="1"/>
    <col min="4" max="6" width="6.16015625" style="0" customWidth="1"/>
    <col min="7" max="7" width="8.33203125" style="0" customWidth="1"/>
    <col min="8" max="8" width="10.33203125" style="0" customWidth="1"/>
    <col min="9" max="9" width="10.66015625" style="0" customWidth="1"/>
    <col min="10" max="10" width="10.16015625" style="0" customWidth="1"/>
    <col min="11" max="16" width="11.5" style="0" customWidth="1"/>
  </cols>
  <sheetData>
    <row r="1" spans="1:19" ht="36.75" customHeight="1">
      <c r="A1" s="72" t="s">
        <v>361</v>
      </c>
      <c r="B1" s="72"/>
      <c r="C1" s="72"/>
      <c r="D1" s="72"/>
      <c r="E1" s="72"/>
      <c r="F1" s="72"/>
      <c r="G1" s="72"/>
      <c r="H1" s="72"/>
      <c r="I1" s="72"/>
      <c r="J1" s="72"/>
      <c r="K1" s="72"/>
      <c r="L1" s="72"/>
      <c r="M1" s="72"/>
      <c r="N1" s="72"/>
      <c r="O1" s="72"/>
      <c r="P1" s="72"/>
      <c r="Q1" s="72"/>
      <c r="R1" s="72"/>
      <c r="S1" s="72"/>
    </row>
    <row r="2" spans="1:19" ht="18" customHeight="1">
      <c r="A2" s="73"/>
      <c r="B2" s="73"/>
      <c r="C2" s="73"/>
      <c r="D2" s="73"/>
      <c r="E2" s="73"/>
      <c r="F2" s="73"/>
      <c r="G2" s="73"/>
      <c r="H2" s="73"/>
      <c r="I2" s="73"/>
      <c r="J2" s="73"/>
      <c r="K2" s="73"/>
      <c r="L2" s="73"/>
      <c r="M2" s="73"/>
      <c r="N2" s="73"/>
      <c r="O2" s="73"/>
      <c r="S2" s="92" t="s">
        <v>362</v>
      </c>
    </row>
    <row r="3" spans="1:19" ht="22.5" customHeight="1">
      <c r="A3" s="41" t="s">
        <v>25</v>
      </c>
      <c r="S3" s="93" t="s">
        <v>26</v>
      </c>
    </row>
    <row r="4" spans="1:19" s="31" customFormat="1" ht="21.75" customHeight="1">
      <c r="A4" s="74" t="s">
        <v>69</v>
      </c>
      <c r="B4" s="75" t="s">
        <v>363</v>
      </c>
      <c r="C4" s="75" t="s">
        <v>364</v>
      </c>
      <c r="D4" s="24" t="s">
        <v>365</v>
      </c>
      <c r="E4" s="24"/>
      <c r="F4" s="24"/>
      <c r="G4" s="20" t="s">
        <v>366</v>
      </c>
      <c r="H4" s="75" t="s">
        <v>367</v>
      </c>
      <c r="I4" s="75" t="s">
        <v>368</v>
      </c>
      <c r="J4" s="74" t="s">
        <v>120</v>
      </c>
      <c r="K4" s="74"/>
      <c r="L4" s="74"/>
      <c r="M4" s="74"/>
      <c r="N4" s="74"/>
      <c r="O4" s="74"/>
      <c r="P4" s="74"/>
      <c r="Q4" s="74"/>
      <c r="R4" s="74"/>
      <c r="S4" s="74"/>
    </row>
    <row r="5" spans="1:19" s="31" customFormat="1" ht="26.25" customHeight="1">
      <c r="A5" s="74"/>
      <c r="B5" s="76"/>
      <c r="C5" s="76"/>
      <c r="D5" s="77" t="s">
        <v>94</v>
      </c>
      <c r="E5" s="77" t="s">
        <v>95</v>
      </c>
      <c r="F5" s="77" t="s">
        <v>96</v>
      </c>
      <c r="G5" s="22"/>
      <c r="H5" s="76"/>
      <c r="I5" s="76" t="s">
        <v>368</v>
      </c>
      <c r="J5" s="74" t="s">
        <v>72</v>
      </c>
      <c r="K5" s="8" t="s">
        <v>31</v>
      </c>
      <c r="L5" s="8"/>
      <c r="M5" s="8" t="s">
        <v>35</v>
      </c>
      <c r="N5" s="8" t="s">
        <v>37</v>
      </c>
      <c r="O5" s="8" t="s">
        <v>39</v>
      </c>
      <c r="P5" s="8" t="s">
        <v>41</v>
      </c>
      <c r="Q5" s="8" t="s">
        <v>43</v>
      </c>
      <c r="R5" s="8"/>
      <c r="S5" s="8" t="s">
        <v>46</v>
      </c>
    </row>
    <row r="6" spans="1:19" ht="49.5" customHeight="1">
      <c r="A6" s="74"/>
      <c r="B6" s="78"/>
      <c r="C6" s="78"/>
      <c r="D6" s="79"/>
      <c r="E6" s="79"/>
      <c r="F6" s="79"/>
      <c r="G6" s="23"/>
      <c r="H6" s="78"/>
      <c r="I6" s="78"/>
      <c r="J6" s="74"/>
      <c r="K6" s="10" t="s">
        <v>75</v>
      </c>
      <c r="L6" s="8" t="s">
        <v>76</v>
      </c>
      <c r="M6" s="8"/>
      <c r="N6" s="8"/>
      <c r="O6" s="8"/>
      <c r="P6" s="8"/>
      <c r="Q6" s="10" t="s">
        <v>75</v>
      </c>
      <c r="R6" s="10" t="s">
        <v>76</v>
      </c>
      <c r="S6" s="8"/>
    </row>
    <row r="7" spans="1:19" ht="51.75" customHeight="1">
      <c r="A7" s="80" t="s">
        <v>72</v>
      </c>
      <c r="B7" s="81"/>
      <c r="C7" s="82"/>
      <c r="D7" s="82"/>
      <c r="E7" s="82"/>
      <c r="F7" s="82"/>
      <c r="G7" s="82" t="s">
        <v>325</v>
      </c>
      <c r="H7" s="82"/>
      <c r="I7" s="82"/>
      <c r="J7" s="89">
        <f aca="true" t="shared" si="0" ref="J7:J9">SUM(K7:P7)</f>
        <v>225</v>
      </c>
      <c r="K7" s="89">
        <v>225</v>
      </c>
      <c r="L7" s="90"/>
      <c r="M7" s="90">
        <f>M10+M11</f>
        <v>0</v>
      </c>
      <c r="N7" s="90"/>
      <c r="O7" s="90"/>
      <c r="P7" s="90"/>
      <c r="Q7" s="90"/>
      <c r="R7" s="90"/>
      <c r="S7" s="94"/>
    </row>
    <row r="8" spans="1:19" ht="51.75" customHeight="1">
      <c r="A8" s="82" t="s">
        <v>99</v>
      </c>
      <c r="B8" s="81" t="s">
        <v>369</v>
      </c>
      <c r="C8" s="81" t="s">
        <v>369</v>
      </c>
      <c r="D8" s="82" t="s">
        <v>122</v>
      </c>
      <c r="E8" s="82" t="s">
        <v>101</v>
      </c>
      <c r="F8" s="82" t="s">
        <v>123</v>
      </c>
      <c r="G8" s="82" t="s">
        <v>370</v>
      </c>
      <c r="H8" s="82" t="s">
        <v>371</v>
      </c>
      <c r="I8" s="82"/>
      <c r="J8" s="89">
        <f t="shared" si="0"/>
        <v>100</v>
      </c>
      <c r="K8" s="89">
        <v>100</v>
      </c>
      <c r="L8" s="90"/>
      <c r="M8" s="90"/>
      <c r="N8" s="90"/>
      <c r="O8" s="90"/>
      <c r="P8" s="90"/>
      <c r="Q8" s="90"/>
      <c r="R8" s="90"/>
      <c r="S8" s="94"/>
    </row>
    <row r="9" spans="1:19" ht="78" customHeight="1">
      <c r="A9" s="82" t="s">
        <v>99</v>
      </c>
      <c r="B9" s="81" t="s">
        <v>372</v>
      </c>
      <c r="C9" s="81" t="s">
        <v>372</v>
      </c>
      <c r="D9" s="82" t="s">
        <v>122</v>
      </c>
      <c r="E9" s="82" t="s">
        <v>101</v>
      </c>
      <c r="F9" s="82" t="s">
        <v>123</v>
      </c>
      <c r="G9" s="82" t="s">
        <v>370</v>
      </c>
      <c r="H9" s="82" t="s">
        <v>371</v>
      </c>
      <c r="I9" s="82"/>
      <c r="J9" s="89">
        <f t="shared" si="0"/>
        <v>125</v>
      </c>
      <c r="K9" s="89">
        <v>125</v>
      </c>
      <c r="L9" s="90"/>
      <c r="M9" s="90"/>
      <c r="N9" s="90"/>
      <c r="O9" s="90"/>
      <c r="P9" s="90"/>
      <c r="Q9" s="90"/>
      <c r="R9" s="90"/>
      <c r="S9" s="94"/>
    </row>
    <row r="10" spans="1:19" ht="51.75" customHeight="1">
      <c r="A10" s="83"/>
      <c r="B10" s="84"/>
      <c r="C10" s="83"/>
      <c r="D10" s="83"/>
      <c r="E10" s="85"/>
      <c r="F10" s="86"/>
      <c r="G10" s="87"/>
      <c r="H10" s="88"/>
      <c r="I10" s="88"/>
      <c r="J10" s="89"/>
      <c r="K10" s="91"/>
      <c r="L10" s="91"/>
      <c r="M10" s="89"/>
      <c r="N10" s="90"/>
      <c r="O10" s="90"/>
      <c r="P10" s="90"/>
      <c r="Q10" s="90"/>
      <c r="R10" s="90"/>
      <c r="S10" s="94"/>
    </row>
    <row r="11" spans="1:19" ht="90" customHeight="1">
      <c r="A11" s="83"/>
      <c r="B11" s="84"/>
      <c r="C11" s="83"/>
      <c r="D11" s="83"/>
      <c r="E11" s="85"/>
      <c r="F11" s="86"/>
      <c r="G11" s="87"/>
      <c r="H11" s="88"/>
      <c r="I11" s="88"/>
      <c r="J11" s="89"/>
      <c r="K11" s="91"/>
      <c r="L11" s="91"/>
      <c r="M11" s="89"/>
      <c r="N11" s="90"/>
      <c r="O11" s="90"/>
      <c r="P11" s="90"/>
      <c r="Q11" s="90"/>
      <c r="R11" s="90"/>
      <c r="S11" s="94"/>
    </row>
    <row r="12" spans="1:17" ht="31.5" customHeight="1">
      <c r="A12" s="69"/>
      <c r="B12" s="69"/>
      <c r="C12" s="69"/>
      <c r="D12" s="69"/>
      <c r="E12" s="69"/>
      <c r="F12" s="69"/>
      <c r="G12" s="69"/>
      <c r="H12" s="69"/>
      <c r="I12" s="69"/>
      <c r="J12" s="69"/>
      <c r="K12" s="69"/>
      <c r="L12" s="69"/>
      <c r="M12" s="69"/>
      <c r="N12" s="54"/>
      <c r="O12" s="54"/>
      <c r="P12" s="54"/>
      <c r="Q12" s="54"/>
    </row>
  </sheetData>
  <sheetProtection/>
  <mergeCells count="20">
    <mergeCell ref="A1:S1"/>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1">
      <selection activeCell="A12" sqref="A12:IV14"/>
    </sheetView>
  </sheetViews>
  <sheetFormatPr defaultColWidth="9.16015625" defaultRowHeight="12.75" customHeight="1"/>
  <cols>
    <col min="1" max="1" width="62" style="0" customWidth="1"/>
    <col min="2" max="3" width="35.5" style="0" customWidth="1"/>
  </cols>
  <sheetData>
    <row r="1" spans="1:3" ht="35.25" customHeight="1">
      <c r="A1" s="55" t="s">
        <v>373</v>
      </c>
      <c r="B1" s="55"/>
      <c r="C1" s="55"/>
    </row>
    <row r="2" spans="1:3" ht="21" customHeight="1">
      <c r="A2" s="55"/>
      <c r="B2" s="55"/>
      <c r="C2" s="56" t="s">
        <v>374</v>
      </c>
    </row>
    <row r="3" spans="1:3" ht="24.75" customHeight="1">
      <c r="A3" s="41" t="s">
        <v>25</v>
      </c>
      <c r="B3" s="41"/>
      <c r="C3" s="57" t="s">
        <v>26</v>
      </c>
    </row>
    <row r="4" spans="1:16" s="53" customFormat="1" ht="21.75" customHeight="1">
      <c r="A4" s="58" t="s">
        <v>375</v>
      </c>
      <c r="B4" s="59" t="s">
        <v>376</v>
      </c>
      <c r="C4" s="60"/>
      <c r="F4" s="61"/>
      <c r="P4" s="61"/>
    </row>
    <row r="5" spans="1:16" s="53" customFormat="1" ht="43.5" customHeight="1">
      <c r="A5" s="58"/>
      <c r="B5" s="62" t="s">
        <v>377</v>
      </c>
      <c r="C5" s="63" t="s">
        <v>378</v>
      </c>
      <c r="E5" s="64"/>
      <c r="F5" s="65"/>
      <c r="G5" s="65"/>
      <c r="H5" s="64"/>
      <c r="I5" s="65"/>
      <c r="J5" s="64"/>
      <c r="K5" s="64"/>
      <c r="L5" s="65"/>
      <c r="M5" s="65"/>
      <c r="N5" s="64"/>
      <c r="O5" s="65"/>
      <c r="P5" s="64"/>
    </row>
    <row r="6" spans="1:16" s="53" customFormat="1" ht="34.5" customHeight="1">
      <c r="A6" s="66" t="s">
        <v>379</v>
      </c>
      <c r="B6" s="67">
        <f>SUM(B7:B9)</f>
        <v>2.3</v>
      </c>
      <c r="C6" s="67">
        <v>7.9</v>
      </c>
      <c r="E6" s="61"/>
      <c r="G6" s="61"/>
      <c r="I6" s="61"/>
      <c r="J6" s="61"/>
      <c r="K6" s="61"/>
      <c r="L6" s="61"/>
      <c r="M6" s="61"/>
      <c r="N6" s="61"/>
      <c r="O6" s="61"/>
      <c r="P6" s="61"/>
    </row>
    <row r="7" spans="1:16" s="54" customFormat="1" ht="34.5" customHeight="1">
      <c r="A7" s="68" t="s">
        <v>380</v>
      </c>
      <c r="B7" s="67"/>
      <c r="C7" s="67"/>
      <c r="D7" s="69"/>
      <c r="E7" s="69"/>
      <c r="F7" s="69"/>
      <c r="G7" s="69"/>
      <c r="H7" s="69"/>
      <c r="I7" s="69"/>
      <c r="J7" s="69"/>
      <c r="K7" s="69"/>
      <c r="L7" s="69"/>
      <c r="M7" s="69"/>
      <c r="O7" s="69"/>
      <c r="P7" s="69"/>
    </row>
    <row r="8" spans="1:16" s="54" customFormat="1" ht="34.5" customHeight="1">
      <c r="A8" s="70" t="s">
        <v>381</v>
      </c>
      <c r="B8" s="67"/>
      <c r="C8" s="71"/>
      <c r="D8" s="69"/>
      <c r="E8" s="69"/>
      <c r="G8" s="69"/>
      <c r="H8" s="69"/>
      <c r="I8" s="69"/>
      <c r="J8" s="69"/>
      <c r="K8" s="69"/>
      <c r="L8" s="69"/>
      <c r="M8" s="69"/>
      <c r="O8" s="69"/>
      <c r="P8" s="69"/>
    </row>
    <row r="9" spans="1:16" s="54" customFormat="1" ht="34.5" customHeight="1">
      <c r="A9" s="70" t="s">
        <v>382</v>
      </c>
      <c r="B9" s="67">
        <f>SUM(B10:B11)</f>
        <v>2.3</v>
      </c>
      <c r="C9" s="67">
        <v>7.9</v>
      </c>
      <c r="D9" s="69"/>
      <c r="E9" s="69"/>
      <c r="H9" s="69"/>
      <c r="I9" s="69"/>
      <c r="L9" s="69"/>
      <c r="N9" s="69"/>
      <c r="P9" s="69"/>
    </row>
    <row r="10" spans="1:9" s="54" customFormat="1" ht="34.5" customHeight="1">
      <c r="A10" s="70" t="s">
        <v>383</v>
      </c>
      <c r="B10" s="67"/>
      <c r="C10" s="67"/>
      <c r="D10" s="69"/>
      <c r="E10" s="69"/>
      <c r="F10" s="69"/>
      <c r="G10" s="69"/>
      <c r="H10" s="69"/>
      <c r="I10" s="69"/>
    </row>
    <row r="11" spans="1:8" s="54" customFormat="1" ht="34.5" customHeight="1">
      <c r="A11" s="70" t="s">
        <v>384</v>
      </c>
      <c r="B11" s="67">
        <v>2.3</v>
      </c>
      <c r="C11" s="67">
        <v>7.9</v>
      </c>
      <c r="D11" s="69"/>
      <c r="E11" s="69"/>
      <c r="F11" s="69"/>
      <c r="G11" s="69"/>
      <c r="H11" s="69"/>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M38"/>
  <sheetViews>
    <sheetView showGridLines="0" showZeros="0" tabSelected="1" workbookViewId="0" topLeftCell="A7">
      <selection activeCell="M14" sqref="M14"/>
    </sheetView>
  </sheetViews>
  <sheetFormatPr defaultColWidth="6.83203125" defaultRowHeight="19.5" customHeight="1"/>
  <cols>
    <col min="1" max="1" width="30.16015625" style="32" customWidth="1"/>
    <col min="2" max="2" width="7.16015625" style="33" customWidth="1"/>
    <col min="3" max="3" width="8.33203125" style="33" customWidth="1"/>
    <col min="4" max="4" width="9.5" style="33" customWidth="1"/>
    <col min="5" max="5" width="34.83203125" style="33" customWidth="1"/>
    <col min="6" max="6" width="17.66015625" style="34" customWidth="1"/>
    <col min="7" max="195" width="6.83203125" style="35" customWidth="1"/>
    <col min="196" max="196" width="6.83203125" style="0" customWidth="1"/>
  </cols>
  <sheetData>
    <row r="1" spans="1:6" s="28" customFormat="1" ht="36.75" customHeight="1">
      <c r="A1" s="36" t="s">
        <v>385</v>
      </c>
      <c r="B1" s="37"/>
      <c r="C1" s="37"/>
      <c r="D1" s="37"/>
      <c r="E1" s="37"/>
      <c r="F1" s="38"/>
    </row>
    <row r="2" spans="1:6" s="28" customFormat="1" ht="24" customHeight="1">
      <c r="A2" s="39"/>
      <c r="B2" s="39"/>
      <c r="C2" s="39"/>
      <c r="D2" s="39"/>
      <c r="E2" s="39"/>
      <c r="F2" s="40" t="s">
        <v>386</v>
      </c>
    </row>
    <row r="3" spans="1:6" s="28" customFormat="1" ht="15" customHeight="1">
      <c r="A3" s="41" t="s">
        <v>25</v>
      </c>
      <c r="B3" s="41"/>
      <c r="C3" s="41"/>
      <c r="D3" s="42"/>
      <c r="E3" s="42"/>
      <c r="F3" s="43" t="s">
        <v>26</v>
      </c>
    </row>
    <row r="4" spans="1:6" s="29" customFormat="1" ht="24" customHeight="1">
      <c r="A4" s="44" t="s">
        <v>69</v>
      </c>
      <c r="B4" s="8" t="s">
        <v>387</v>
      </c>
      <c r="C4" s="8"/>
      <c r="D4" s="8"/>
      <c r="E4" s="8" t="s">
        <v>93</v>
      </c>
      <c r="F4" s="45" t="s">
        <v>377</v>
      </c>
    </row>
    <row r="5" spans="1:6" s="29" customFormat="1" ht="24.75" customHeight="1">
      <c r="A5" s="44"/>
      <c r="B5" s="8"/>
      <c r="C5" s="8"/>
      <c r="D5" s="8"/>
      <c r="E5" s="8"/>
      <c r="F5" s="45"/>
    </row>
    <row r="6" spans="1:6" s="30" customFormat="1" ht="38.25" customHeight="1">
      <c r="A6" s="44"/>
      <c r="B6" s="46" t="s">
        <v>94</v>
      </c>
      <c r="C6" s="46" t="s">
        <v>95</v>
      </c>
      <c r="D6" s="46" t="s">
        <v>96</v>
      </c>
      <c r="E6" s="8"/>
      <c r="F6" s="45"/>
    </row>
    <row r="7" spans="1:195" s="31" customFormat="1" ht="35.25" customHeight="1">
      <c r="A7" s="47" t="s">
        <v>99</v>
      </c>
      <c r="B7" s="48"/>
      <c r="C7" s="48"/>
      <c r="D7" s="48"/>
      <c r="E7" s="49" t="s">
        <v>72</v>
      </c>
      <c r="F7" s="45">
        <f>F8</f>
        <v>209.08</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row>
    <row r="8" spans="1:195" s="31" customFormat="1" ht="35.25" customHeight="1">
      <c r="A8" s="47"/>
      <c r="B8" s="51" t="s">
        <v>186</v>
      </c>
      <c r="C8" s="51"/>
      <c r="D8" s="51"/>
      <c r="E8" s="51" t="s">
        <v>78</v>
      </c>
      <c r="F8" s="52">
        <f>F9+F11+F13+F15+F17+F19+F21+F23+F25+F27+F29+F32+F34+F36</f>
        <v>209.08</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row>
    <row r="9" spans="1:195" s="31" customFormat="1" ht="35.25" customHeight="1">
      <c r="A9" s="47"/>
      <c r="B9" s="320" t="s">
        <v>186</v>
      </c>
      <c r="C9" s="320" t="s">
        <v>104</v>
      </c>
      <c r="D9" s="51"/>
      <c r="E9" s="51" t="s">
        <v>187</v>
      </c>
      <c r="F9" s="52">
        <v>15.94</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row>
    <row r="10" spans="1:195" s="31" customFormat="1" ht="35.25" customHeight="1">
      <c r="A10" s="47"/>
      <c r="B10" s="320" t="s">
        <v>186</v>
      </c>
      <c r="C10" s="320" t="s">
        <v>104</v>
      </c>
      <c r="D10" s="320" t="s">
        <v>104</v>
      </c>
      <c r="E10" s="51" t="s">
        <v>241</v>
      </c>
      <c r="F10" s="52">
        <v>15.94</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row>
    <row r="11" spans="1:195" s="31" customFormat="1" ht="35.25" customHeight="1">
      <c r="A11" s="47"/>
      <c r="B11" s="320" t="s">
        <v>186</v>
      </c>
      <c r="C11" s="320" t="s">
        <v>102</v>
      </c>
      <c r="D11" s="51"/>
      <c r="E11" s="51" t="s">
        <v>188</v>
      </c>
      <c r="F11" s="52">
        <v>1.55</v>
      </c>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row>
    <row r="12" spans="1:195" s="31" customFormat="1" ht="35.25" customHeight="1">
      <c r="A12" s="47"/>
      <c r="B12" s="320" t="s">
        <v>186</v>
      </c>
      <c r="C12" s="320" t="s">
        <v>102</v>
      </c>
      <c r="D12" s="320" t="s">
        <v>104</v>
      </c>
      <c r="E12" s="51" t="s">
        <v>242</v>
      </c>
      <c r="F12" s="52">
        <v>1.55</v>
      </c>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row>
    <row r="13" spans="1:195" s="31" customFormat="1" ht="35.25" customHeight="1">
      <c r="A13" s="47"/>
      <c r="B13" s="320" t="s">
        <v>186</v>
      </c>
      <c r="C13" s="320" t="s">
        <v>109</v>
      </c>
      <c r="D13" s="51"/>
      <c r="E13" s="51" t="s">
        <v>211</v>
      </c>
      <c r="F13" s="52">
        <v>5.5</v>
      </c>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row>
    <row r="14" spans="1:195" s="31" customFormat="1" ht="35.25" customHeight="1">
      <c r="A14" s="47"/>
      <c r="B14" s="320" t="s">
        <v>186</v>
      </c>
      <c r="C14" s="320" t="s">
        <v>109</v>
      </c>
      <c r="D14" s="320" t="s">
        <v>104</v>
      </c>
      <c r="E14" s="51" t="s">
        <v>245</v>
      </c>
      <c r="F14" s="52">
        <v>5.5</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row>
    <row r="15" spans="1:195" s="31" customFormat="1" ht="35.25" customHeight="1">
      <c r="A15" s="47"/>
      <c r="B15" s="320" t="s">
        <v>186</v>
      </c>
      <c r="C15" s="320" t="s">
        <v>106</v>
      </c>
      <c r="D15" s="51"/>
      <c r="E15" s="51" t="s">
        <v>214</v>
      </c>
      <c r="F15" s="52">
        <v>2</v>
      </c>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row>
    <row r="16" spans="1:195" s="31" customFormat="1" ht="35.25" customHeight="1">
      <c r="A16" s="47"/>
      <c r="B16" s="320" t="s">
        <v>186</v>
      </c>
      <c r="C16" s="320" t="s">
        <v>106</v>
      </c>
      <c r="D16" s="320" t="s">
        <v>104</v>
      </c>
      <c r="E16" s="51" t="s">
        <v>246</v>
      </c>
      <c r="F16" s="52">
        <v>2</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row>
    <row r="17" spans="1:195" s="31" customFormat="1" ht="35.25" customHeight="1">
      <c r="A17" s="47"/>
      <c r="B17" s="320" t="s">
        <v>186</v>
      </c>
      <c r="C17" s="320" t="s">
        <v>107</v>
      </c>
      <c r="D17" s="51"/>
      <c r="E17" s="51" t="s">
        <v>189</v>
      </c>
      <c r="F17" s="52">
        <v>3.9</v>
      </c>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row>
    <row r="18" spans="1:195" s="31" customFormat="1" ht="35.25" customHeight="1">
      <c r="A18" s="47"/>
      <c r="B18" s="320" t="s">
        <v>186</v>
      </c>
      <c r="C18" s="320" t="s">
        <v>107</v>
      </c>
      <c r="D18" s="320" t="s">
        <v>104</v>
      </c>
      <c r="E18" s="51" t="s">
        <v>247</v>
      </c>
      <c r="F18" s="52">
        <v>3.9</v>
      </c>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row>
    <row r="19" spans="1:195" s="31" customFormat="1" ht="35.25" customHeight="1">
      <c r="A19" s="47"/>
      <c r="B19" s="320" t="s">
        <v>186</v>
      </c>
      <c r="C19" s="320" t="s">
        <v>115</v>
      </c>
      <c r="D19" s="51"/>
      <c r="E19" s="51" t="s">
        <v>388</v>
      </c>
      <c r="F19" s="52">
        <v>109.56</v>
      </c>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row>
    <row r="20" spans="1:195" s="31" customFormat="1" ht="35.25" customHeight="1">
      <c r="A20" s="47"/>
      <c r="B20" s="320" t="s">
        <v>186</v>
      </c>
      <c r="C20" s="320" t="s">
        <v>115</v>
      </c>
      <c r="D20" s="320" t="s">
        <v>105</v>
      </c>
      <c r="E20" s="51" t="s">
        <v>389</v>
      </c>
      <c r="F20" s="52">
        <v>109.56</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row>
    <row r="21" spans="1:195" s="31" customFormat="1" ht="35.25" customHeight="1">
      <c r="A21" s="47"/>
      <c r="B21" s="320" t="s">
        <v>186</v>
      </c>
      <c r="C21" s="320" t="s">
        <v>126</v>
      </c>
      <c r="D21" s="51"/>
      <c r="E21" s="51" t="s">
        <v>190</v>
      </c>
      <c r="F21" s="52">
        <v>13.38</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row>
    <row r="22" spans="1:195" s="31" customFormat="1" ht="35.25" customHeight="1">
      <c r="A22" s="47"/>
      <c r="B22" s="320" t="s">
        <v>186</v>
      </c>
      <c r="C22" s="320" t="s">
        <v>126</v>
      </c>
      <c r="D22" s="320" t="s">
        <v>104</v>
      </c>
      <c r="E22" s="51" t="s">
        <v>250</v>
      </c>
      <c r="F22" s="52">
        <v>13.38</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row>
    <row r="23" spans="1:195" s="31" customFormat="1" ht="35.25" customHeight="1">
      <c r="A23" s="47"/>
      <c r="B23" s="320" t="s">
        <v>186</v>
      </c>
      <c r="C23" s="320" t="s">
        <v>212</v>
      </c>
      <c r="D23" s="51"/>
      <c r="E23" s="51" t="s">
        <v>390</v>
      </c>
      <c r="F23" s="52">
        <v>3</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row>
    <row r="24" spans="1:195" s="31" customFormat="1" ht="35.25" customHeight="1">
      <c r="A24" s="47"/>
      <c r="B24" s="320" t="s">
        <v>186</v>
      </c>
      <c r="C24" s="320" t="s">
        <v>212</v>
      </c>
      <c r="D24" s="320" t="s">
        <v>104</v>
      </c>
      <c r="E24" s="51" t="s">
        <v>391</v>
      </c>
      <c r="F24" s="52">
        <v>3</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row>
    <row r="25" spans="1:195" s="31" customFormat="1" ht="35.25" customHeight="1">
      <c r="A25" s="47"/>
      <c r="B25" s="320" t="s">
        <v>186</v>
      </c>
      <c r="C25" s="320" t="s">
        <v>202</v>
      </c>
      <c r="D25" s="51"/>
      <c r="E25" s="51" t="s">
        <v>203</v>
      </c>
      <c r="F25" s="52">
        <v>0.24</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row>
    <row r="26" spans="1:195" s="31" customFormat="1" ht="35.25" customHeight="1">
      <c r="A26" s="47"/>
      <c r="B26" s="320" t="s">
        <v>186</v>
      </c>
      <c r="C26" s="320" t="s">
        <v>202</v>
      </c>
      <c r="D26" s="320" t="s">
        <v>104</v>
      </c>
      <c r="E26" s="51" t="s">
        <v>254</v>
      </c>
      <c r="F26" s="52">
        <v>0.24</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row>
    <row r="27" spans="1:195" s="31" customFormat="1" ht="35.25" customHeight="1">
      <c r="A27" s="47"/>
      <c r="B27" s="320" t="s">
        <v>186</v>
      </c>
      <c r="C27" s="320" t="s">
        <v>204</v>
      </c>
      <c r="D27" s="51"/>
      <c r="E27" s="51" t="s">
        <v>205</v>
      </c>
      <c r="F27" s="52">
        <v>0.13</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row>
    <row r="28" spans="1:195" s="31" customFormat="1" ht="35.25" customHeight="1">
      <c r="A28" s="47"/>
      <c r="B28" s="320" t="s">
        <v>186</v>
      </c>
      <c r="C28" s="320" t="s">
        <v>204</v>
      </c>
      <c r="D28" s="320" t="s">
        <v>104</v>
      </c>
      <c r="E28" s="51" t="s">
        <v>255</v>
      </c>
      <c r="F28" s="52">
        <v>0.13</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row>
    <row r="29" spans="1:195" s="31" customFormat="1" ht="35.25" customHeight="1">
      <c r="A29" s="47"/>
      <c r="B29" s="320" t="s">
        <v>186</v>
      </c>
      <c r="C29" s="320" t="s">
        <v>206</v>
      </c>
      <c r="D29" s="51"/>
      <c r="E29" s="51" t="s">
        <v>207</v>
      </c>
      <c r="F29" s="52">
        <v>14.83</v>
      </c>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row>
    <row r="30" spans="1:195" s="31" customFormat="1" ht="35.25" customHeight="1">
      <c r="A30" s="47"/>
      <c r="B30" s="320" t="s">
        <v>186</v>
      </c>
      <c r="C30" s="320" t="s">
        <v>206</v>
      </c>
      <c r="D30" s="320" t="s">
        <v>104</v>
      </c>
      <c r="E30" s="51" t="s">
        <v>392</v>
      </c>
      <c r="F30" s="52">
        <v>6.07</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row>
    <row r="31" spans="1:195" s="31" customFormat="1" ht="35.25" customHeight="1">
      <c r="A31" s="47"/>
      <c r="B31" s="320" t="s">
        <v>186</v>
      </c>
      <c r="C31" s="320" t="s">
        <v>206</v>
      </c>
      <c r="D31" s="320" t="s">
        <v>102</v>
      </c>
      <c r="E31" s="51" t="s">
        <v>393</v>
      </c>
      <c r="F31" s="52">
        <v>8.76</v>
      </c>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row>
    <row r="32" spans="1:195" s="31" customFormat="1" ht="35.25" customHeight="1">
      <c r="A32" s="47"/>
      <c r="B32" s="320" t="s">
        <v>186</v>
      </c>
      <c r="C32" s="320" t="s">
        <v>394</v>
      </c>
      <c r="D32" s="51"/>
      <c r="E32" s="51" t="s">
        <v>395</v>
      </c>
      <c r="F32" s="52">
        <v>2.3</v>
      </c>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row>
    <row r="33" spans="1:195" s="31" customFormat="1" ht="35.25" customHeight="1">
      <c r="A33" s="47"/>
      <c r="B33" s="320" t="s">
        <v>186</v>
      </c>
      <c r="C33" s="320" t="s">
        <v>394</v>
      </c>
      <c r="D33" s="320" t="s">
        <v>104</v>
      </c>
      <c r="E33" s="51" t="s">
        <v>396</v>
      </c>
      <c r="F33" s="52">
        <v>2.3</v>
      </c>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row>
    <row r="34" spans="1:195" s="31" customFormat="1" ht="35.25" customHeight="1">
      <c r="A34" s="47"/>
      <c r="B34" s="51" t="s">
        <v>186</v>
      </c>
      <c r="C34" s="51" t="s">
        <v>193</v>
      </c>
      <c r="D34" s="51"/>
      <c r="E34" s="51" t="s">
        <v>194</v>
      </c>
      <c r="F34" s="52">
        <v>23.87</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row>
    <row r="35" spans="1:195" s="31" customFormat="1" ht="35.25" customHeight="1">
      <c r="A35" s="47"/>
      <c r="B35" s="51" t="s">
        <v>186</v>
      </c>
      <c r="C35" s="51" t="s">
        <v>193</v>
      </c>
      <c r="D35" s="320" t="s">
        <v>104</v>
      </c>
      <c r="E35" s="51" t="s">
        <v>272</v>
      </c>
      <c r="F35" s="52">
        <v>23.87</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row>
    <row r="36" spans="1:195" s="31" customFormat="1" ht="35.25" customHeight="1">
      <c r="A36" s="47"/>
      <c r="B36" s="51" t="s">
        <v>186</v>
      </c>
      <c r="C36" s="320" t="s">
        <v>123</v>
      </c>
      <c r="D36" s="51"/>
      <c r="E36" s="51" t="s">
        <v>195</v>
      </c>
      <c r="F36" s="52">
        <v>12.88</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row>
    <row r="37" spans="1:195" s="31" customFormat="1" ht="35.25" customHeight="1">
      <c r="A37" s="47"/>
      <c r="B37" s="51" t="s">
        <v>186</v>
      </c>
      <c r="C37" s="320" t="s">
        <v>123</v>
      </c>
      <c r="D37" s="320" t="s">
        <v>102</v>
      </c>
      <c r="E37" s="51" t="s">
        <v>397</v>
      </c>
      <c r="F37" s="52">
        <v>6.38</v>
      </c>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row>
    <row r="38" spans="1:195" s="31" customFormat="1" ht="35.25" customHeight="1">
      <c r="A38" s="47"/>
      <c r="B38" s="51" t="s">
        <v>186</v>
      </c>
      <c r="C38" s="320" t="s">
        <v>123</v>
      </c>
      <c r="D38" s="320" t="s">
        <v>398</v>
      </c>
      <c r="E38" s="51" t="s">
        <v>275</v>
      </c>
      <c r="F38" s="52">
        <v>6.5</v>
      </c>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row>
  </sheetData>
  <sheetProtection/>
  <mergeCells count="5">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6"/>
  <sheetViews>
    <sheetView showGridLines="0" showZeros="0" workbookViewId="0" topLeftCell="A16">
      <selection activeCell="I10" sqref="I10"/>
    </sheetView>
  </sheetViews>
  <sheetFormatPr defaultColWidth="9.33203125" defaultRowHeight="12.75" customHeight="1"/>
  <cols>
    <col min="1" max="1" width="15.66015625" style="1" customWidth="1"/>
    <col min="2" max="2" width="14.5" style="1" customWidth="1"/>
    <col min="3" max="3" width="8.66015625" style="1" customWidth="1"/>
    <col min="4" max="4" width="10" style="1" bestFit="1" customWidth="1"/>
    <col min="5" max="5" width="9.16015625" style="1" customWidth="1"/>
    <col min="6" max="6" width="7.66015625" style="1" customWidth="1"/>
    <col min="7" max="7" width="7.83203125" style="1" customWidth="1"/>
    <col min="8" max="8" width="9.16015625" style="1" customWidth="1"/>
    <col min="9" max="9" width="6.16015625" style="1" customWidth="1"/>
    <col min="10" max="10" width="8.16015625" style="1" customWidth="1"/>
    <col min="11" max="11" width="9.16015625" style="1" customWidth="1"/>
    <col min="12" max="12" width="8" style="1" customWidth="1"/>
    <col min="13" max="13" width="38.5" style="1" customWidth="1"/>
    <col min="14" max="14" width="16.66015625" style="1" customWidth="1"/>
    <col min="15" max="15" width="14.66015625" style="1" customWidth="1"/>
    <col min="16" max="16" width="9.66015625" style="1" customWidth="1"/>
    <col min="17" max="17" width="2.16015625" style="1" hidden="1" customWidth="1"/>
    <col min="18" max="18" width="1.83203125" style="1" hidden="1" customWidth="1"/>
    <col min="19" max="19" width="13.83203125" style="1" customWidth="1"/>
    <col min="20" max="20" width="9.16015625" style="1" customWidth="1"/>
    <col min="21" max="22" width="9.16015625" style="1" hidden="1" customWidth="1"/>
    <col min="23" max="23" width="9.33203125" style="1" hidden="1" customWidth="1"/>
    <col min="24" max="16384" width="9.33203125" style="1" customWidth="1"/>
  </cols>
  <sheetData>
    <row r="1" spans="1:22" ht="22.5">
      <c r="A1" s="2" t="s">
        <v>399</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25" t="s">
        <v>400</v>
      </c>
      <c r="V2" s="2"/>
    </row>
    <row r="3" spans="1:22" ht="12.75" customHeight="1">
      <c r="A3" s="3" t="s">
        <v>25</v>
      </c>
      <c r="B3" s="4"/>
      <c r="C3" s="4"/>
      <c r="D3" s="4"/>
      <c r="E3" s="4"/>
      <c r="F3" s="4"/>
      <c r="G3" s="4"/>
      <c r="H3" s="4"/>
      <c r="I3" s="4"/>
      <c r="J3" s="4"/>
      <c r="K3" s="4"/>
      <c r="L3" s="4"/>
      <c r="M3" s="4"/>
      <c r="N3" s="4"/>
      <c r="O3" s="4"/>
      <c r="P3" s="4"/>
      <c r="Q3" s="4"/>
      <c r="R3" s="4"/>
      <c r="S3" s="4"/>
      <c r="T3" s="4"/>
      <c r="U3" s="26" t="s">
        <v>26</v>
      </c>
      <c r="V3" s="4"/>
    </row>
    <row r="4" spans="1:22" ht="12.75" customHeight="1">
      <c r="A4" s="5" t="s">
        <v>69</v>
      </c>
      <c r="B4" s="5" t="s">
        <v>323</v>
      </c>
      <c r="C4" s="6" t="s">
        <v>120</v>
      </c>
      <c r="D4" s="6"/>
      <c r="E4" s="6"/>
      <c r="F4" s="6"/>
      <c r="G4" s="6"/>
      <c r="H4" s="6"/>
      <c r="I4" s="6"/>
      <c r="J4" s="6"/>
      <c r="K4" s="6"/>
      <c r="L4" s="6"/>
      <c r="M4" s="20" t="s">
        <v>401</v>
      </c>
      <c r="N4" s="20" t="s">
        <v>402</v>
      </c>
      <c r="O4" s="15" t="s">
        <v>403</v>
      </c>
      <c r="P4" s="21"/>
      <c r="Q4" s="21"/>
      <c r="R4" s="27"/>
      <c r="S4" s="15" t="s">
        <v>404</v>
      </c>
      <c r="T4" s="21"/>
      <c r="U4" s="21"/>
      <c r="V4" s="27"/>
    </row>
    <row r="5" spans="1:22" ht="30" customHeight="1">
      <c r="A5" s="7"/>
      <c r="B5" s="7"/>
      <c r="C5" s="6" t="s">
        <v>72</v>
      </c>
      <c r="D5" s="8" t="s">
        <v>31</v>
      </c>
      <c r="E5" s="8"/>
      <c r="F5" s="8" t="s">
        <v>35</v>
      </c>
      <c r="G5" s="8" t="s">
        <v>37</v>
      </c>
      <c r="H5" s="8" t="s">
        <v>39</v>
      </c>
      <c r="I5" s="8" t="s">
        <v>41</v>
      </c>
      <c r="J5" s="8" t="s">
        <v>43</v>
      </c>
      <c r="K5" s="8"/>
      <c r="L5" s="8" t="s">
        <v>46</v>
      </c>
      <c r="M5" s="22"/>
      <c r="N5" s="22"/>
      <c r="O5" s="20" t="s">
        <v>405</v>
      </c>
      <c r="P5" s="20" t="s">
        <v>406</v>
      </c>
      <c r="Q5" s="20" t="s">
        <v>407</v>
      </c>
      <c r="R5" s="20" t="s">
        <v>408</v>
      </c>
      <c r="S5" s="20" t="s">
        <v>405</v>
      </c>
      <c r="T5" s="20" t="s">
        <v>406</v>
      </c>
      <c r="U5" s="20" t="s">
        <v>407</v>
      </c>
      <c r="V5" s="20" t="s">
        <v>408</v>
      </c>
    </row>
    <row r="6" spans="1:22" ht="63.75" customHeight="1">
      <c r="A6" s="9"/>
      <c r="B6" s="9"/>
      <c r="C6" s="6"/>
      <c r="D6" s="10" t="s">
        <v>75</v>
      </c>
      <c r="E6" s="8" t="s">
        <v>76</v>
      </c>
      <c r="F6" s="8"/>
      <c r="G6" s="8"/>
      <c r="H6" s="8"/>
      <c r="I6" s="8"/>
      <c r="J6" s="10" t="s">
        <v>75</v>
      </c>
      <c r="K6" s="10" t="s">
        <v>76</v>
      </c>
      <c r="L6" s="8"/>
      <c r="M6" s="23"/>
      <c r="N6" s="23"/>
      <c r="O6" s="23"/>
      <c r="P6" s="23"/>
      <c r="Q6" s="23"/>
      <c r="R6" s="23"/>
      <c r="S6" s="23"/>
      <c r="T6" s="23"/>
      <c r="U6" s="23"/>
      <c r="V6" s="23"/>
    </row>
    <row r="7" spans="1:22" ht="189.75" customHeight="1">
      <c r="A7" s="11" t="s">
        <v>99</v>
      </c>
      <c r="B7" s="11" t="s">
        <v>409</v>
      </c>
      <c r="C7" s="12">
        <v>100</v>
      </c>
      <c r="D7" s="13">
        <v>100</v>
      </c>
      <c r="E7" s="14"/>
      <c r="F7" s="14"/>
      <c r="G7" s="14"/>
      <c r="H7" s="14"/>
      <c r="I7" s="14"/>
      <c r="J7" s="14"/>
      <c r="K7" s="14"/>
      <c r="L7" s="14"/>
      <c r="M7" s="14" t="s">
        <v>410</v>
      </c>
      <c r="N7" s="14" t="s">
        <v>411</v>
      </c>
      <c r="O7" s="24" t="s">
        <v>412</v>
      </c>
      <c r="P7" s="24"/>
      <c r="Q7" s="24"/>
      <c r="R7" s="24"/>
      <c r="S7" s="24" t="s">
        <v>413</v>
      </c>
      <c r="T7" s="24"/>
      <c r="U7" s="24"/>
      <c r="V7" s="24"/>
    </row>
    <row r="8" spans="1:22" ht="129" customHeight="1">
      <c r="A8" s="11" t="s">
        <v>99</v>
      </c>
      <c r="B8" s="15" t="s">
        <v>372</v>
      </c>
      <c r="C8" s="12">
        <v>125</v>
      </c>
      <c r="D8" s="13">
        <v>125</v>
      </c>
      <c r="E8" s="14"/>
      <c r="F8" s="14"/>
      <c r="G8" s="14"/>
      <c r="H8" s="14"/>
      <c r="I8" s="14"/>
      <c r="J8" s="14"/>
      <c r="K8" s="14"/>
      <c r="L8" s="14"/>
      <c r="M8" s="14" t="s">
        <v>414</v>
      </c>
      <c r="N8" s="14" t="s">
        <v>411</v>
      </c>
      <c r="O8" s="24" t="s">
        <v>415</v>
      </c>
      <c r="P8" s="24"/>
      <c r="Q8" s="24"/>
      <c r="R8" s="24"/>
      <c r="S8" s="24" t="s">
        <v>413</v>
      </c>
      <c r="T8" s="24"/>
      <c r="U8" s="24"/>
      <c r="V8" s="24"/>
    </row>
    <row r="9" spans="1:22" ht="120" customHeight="1">
      <c r="A9" s="11" t="s">
        <v>99</v>
      </c>
      <c r="B9" s="11" t="s">
        <v>416</v>
      </c>
      <c r="C9" s="12">
        <v>72</v>
      </c>
      <c r="D9" s="13">
        <v>72</v>
      </c>
      <c r="E9" s="14"/>
      <c r="F9" s="14"/>
      <c r="G9" s="14"/>
      <c r="H9" s="14"/>
      <c r="I9" s="14"/>
      <c r="J9" s="14"/>
      <c r="K9" s="14"/>
      <c r="L9" s="14"/>
      <c r="M9" s="14" t="s">
        <v>417</v>
      </c>
      <c r="N9" s="14" t="s">
        <v>411</v>
      </c>
      <c r="O9" s="24" t="s">
        <v>418</v>
      </c>
      <c r="P9" s="24"/>
      <c r="Q9" s="24"/>
      <c r="R9" s="24"/>
      <c r="S9" s="24" t="s">
        <v>419</v>
      </c>
      <c r="T9" s="24"/>
      <c r="U9" s="24"/>
      <c r="V9" s="24"/>
    </row>
    <row r="10" spans="1:22" ht="72" customHeight="1">
      <c r="A10" s="11" t="s">
        <v>99</v>
      </c>
      <c r="B10" s="16" t="s">
        <v>420</v>
      </c>
      <c r="C10" s="12">
        <v>280.88</v>
      </c>
      <c r="D10" s="13">
        <v>280.88</v>
      </c>
      <c r="E10" s="14"/>
      <c r="F10" s="14"/>
      <c r="G10" s="14"/>
      <c r="H10" s="14"/>
      <c r="I10" s="14"/>
      <c r="J10" s="14"/>
      <c r="K10" s="14"/>
      <c r="L10" s="14"/>
      <c r="M10" s="14" t="s">
        <v>421</v>
      </c>
      <c r="N10" s="14" t="s">
        <v>411</v>
      </c>
      <c r="O10" s="24" t="s">
        <v>422</v>
      </c>
      <c r="P10" s="24"/>
      <c r="Q10" s="24"/>
      <c r="R10" s="24"/>
      <c r="S10" s="24" t="s">
        <v>423</v>
      </c>
      <c r="T10" s="24"/>
      <c r="U10" s="24"/>
      <c r="V10" s="24"/>
    </row>
    <row r="11" spans="1:22" ht="102" customHeight="1">
      <c r="A11" s="11" t="s">
        <v>99</v>
      </c>
      <c r="B11" s="16" t="s">
        <v>424</v>
      </c>
      <c r="C11" s="17">
        <v>10</v>
      </c>
      <c r="D11" s="18">
        <v>10</v>
      </c>
      <c r="E11" s="14"/>
      <c r="F11" s="14"/>
      <c r="G11" s="14"/>
      <c r="H11" s="14"/>
      <c r="I11" s="14"/>
      <c r="J11" s="14"/>
      <c r="K11" s="14"/>
      <c r="L11" s="14"/>
      <c r="M11" s="14" t="s">
        <v>425</v>
      </c>
      <c r="N11" s="14" t="s">
        <v>411</v>
      </c>
      <c r="O11" s="24" t="s">
        <v>426</v>
      </c>
      <c r="P11" s="24"/>
      <c r="Q11" s="24"/>
      <c r="R11" s="24"/>
      <c r="S11" s="24" t="s">
        <v>427</v>
      </c>
      <c r="T11" s="24"/>
      <c r="U11" s="24"/>
      <c r="V11" s="24"/>
    </row>
    <row r="12" spans="1:22" ht="138.75" customHeight="1">
      <c r="A12" s="19" t="s">
        <v>152</v>
      </c>
      <c r="B12" s="19" t="s">
        <v>428</v>
      </c>
      <c r="C12" s="17">
        <v>5</v>
      </c>
      <c r="D12" s="18"/>
      <c r="E12" s="17"/>
      <c r="F12" s="18"/>
      <c r="G12" s="17"/>
      <c r="H12" s="18"/>
      <c r="I12" s="17"/>
      <c r="J12" s="18">
        <v>5</v>
      </c>
      <c r="K12" s="14"/>
      <c r="L12" s="14"/>
      <c r="M12" s="14" t="s">
        <v>429</v>
      </c>
      <c r="N12" s="14" t="s">
        <v>430</v>
      </c>
      <c r="O12" s="24" t="s">
        <v>431</v>
      </c>
      <c r="P12" s="24"/>
      <c r="Q12" s="24"/>
      <c r="R12" s="24"/>
      <c r="S12" s="24" t="s">
        <v>432</v>
      </c>
      <c r="T12" s="24"/>
      <c r="U12" s="24"/>
      <c r="V12" s="24"/>
    </row>
    <row r="13" spans="1:22" ht="51" customHeight="1">
      <c r="A13" s="19" t="s">
        <v>433</v>
      </c>
      <c r="B13" s="19" t="s">
        <v>434</v>
      </c>
      <c r="C13" s="17">
        <v>20</v>
      </c>
      <c r="D13" s="18"/>
      <c r="E13" s="17"/>
      <c r="F13" s="18"/>
      <c r="G13" s="17"/>
      <c r="H13" s="18"/>
      <c r="I13" s="17"/>
      <c r="J13" s="18">
        <v>20</v>
      </c>
      <c r="K13" s="14"/>
      <c r="L13" s="14"/>
      <c r="M13" s="24" t="s">
        <v>435</v>
      </c>
      <c r="N13" s="14" t="s">
        <v>411</v>
      </c>
      <c r="O13" s="24" t="s">
        <v>436</v>
      </c>
      <c r="P13" s="24"/>
      <c r="Q13" s="24"/>
      <c r="R13" s="24"/>
      <c r="S13" s="24" t="s">
        <v>437</v>
      </c>
      <c r="T13" s="24"/>
      <c r="U13" s="24"/>
      <c r="V13" s="24"/>
    </row>
    <row r="14" spans="1:22" ht="48" customHeight="1">
      <c r="A14" s="19" t="s">
        <v>438</v>
      </c>
      <c r="B14" s="19" t="s">
        <v>434</v>
      </c>
      <c r="C14" s="17">
        <v>25</v>
      </c>
      <c r="D14" s="18"/>
      <c r="E14" s="14"/>
      <c r="F14" s="14"/>
      <c r="G14" s="14"/>
      <c r="H14" s="14"/>
      <c r="I14" s="14"/>
      <c r="J14" s="18">
        <v>25</v>
      </c>
      <c r="K14" s="14"/>
      <c r="L14" s="14"/>
      <c r="M14" s="24" t="s">
        <v>435</v>
      </c>
      <c r="N14" s="14" t="s">
        <v>411</v>
      </c>
      <c r="O14" s="24" t="s">
        <v>435</v>
      </c>
      <c r="P14" s="24"/>
      <c r="Q14" s="24"/>
      <c r="R14" s="24"/>
      <c r="S14" s="24" t="s">
        <v>437</v>
      </c>
      <c r="T14" s="24"/>
      <c r="U14" s="24"/>
      <c r="V14" s="24"/>
    </row>
    <row r="15" spans="1:22" ht="69" customHeight="1">
      <c r="A15" s="19" t="s">
        <v>87</v>
      </c>
      <c r="B15" s="16" t="s">
        <v>439</v>
      </c>
      <c r="C15" s="17">
        <v>10</v>
      </c>
      <c r="D15" s="18"/>
      <c r="E15" s="14"/>
      <c r="F15" s="14"/>
      <c r="G15" s="14"/>
      <c r="H15" s="14"/>
      <c r="I15" s="14"/>
      <c r="J15" s="18">
        <v>10</v>
      </c>
      <c r="K15" s="14"/>
      <c r="L15" s="14"/>
      <c r="M15" s="14" t="s">
        <v>440</v>
      </c>
      <c r="N15" s="14" t="s">
        <v>411</v>
      </c>
      <c r="O15" s="24" t="s">
        <v>441</v>
      </c>
      <c r="P15" s="24"/>
      <c r="Q15" s="24"/>
      <c r="R15" s="24"/>
      <c r="S15" s="24" t="s">
        <v>442</v>
      </c>
      <c r="T15" s="24"/>
      <c r="U15" s="24"/>
      <c r="V15" s="24"/>
    </row>
    <row r="16" spans="1:22" ht="34.5" customHeight="1">
      <c r="A16" s="6"/>
      <c r="B16" s="16"/>
      <c r="C16" s="17"/>
      <c r="D16" s="18"/>
      <c r="E16" s="14"/>
      <c r="F16" s="14"/>
      <c r="G16" s="14"/>
      <c r="H16" s="14"/>
      <c r="I16" s="14"/>
      <c r="J16" s="18"/>
      <c r="K16" s="14"/>
      <c r="L16" s="14"/>
      <c r="M16" s="14"/>
      <c r="N16" s="14"/>
      <c r="O16" s="24"/>
      <c r="P16" s="24"/>
      <c r="Q16" s="24"/>
      <c r="R16" s="24"/>
      <c r="S16" s="24"/>
      <c r="T16" s="24"/>
      <c r="U16" s="24"/>
      <c r="V16" s="24"/>
    </row>
  </sheetData>
  <sheetProtection/>
  <mergeCells count="2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抚顺市体育局</cp:lastModifiedBy>
  <cp:lastPrinted>2018-01-26T05:37:19Z</cp:lastPrinted>
  <dcterms:created xsi:type="dcterms:W3CDTF">2017-01-26T02:06:17Z</dcterms:created>
  <dcterms:modified xsi:type="dcterms:W3CDTF">2018-03-20T03:41:04Z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