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firstSheet="21" activeTab="22"/>
  </bookViews>
  <sheets>
    <sheet name="3GffYFx" sheetId="1" state="hidden" r:id="rId1"/>
    <sheet name="cRXBPYg" sheetId="2" state="hidden" r:id="rId2"/>
    <sheet name="RLUEN1tLU" sheetId="3" state="hidden" r:id="rId3"/>
    <sheet name="xDt5LcQ1J" sheetId="4" state="hidden" r:id="rId4"/>
    <sheet name="nI9NWG8Lc" sheetId="5" state="hidden" r:id="rId5"/>
    <sheet name="42Fs3xDq2" sheetId="6" state="hidden" r:id="rId6"/>
    <sheet name="ohqmvEokV" sheetId="7" state="hidden" r:id="rId7"/>
    <sheet name="Xr4kVp0Hr" sheetId="8" state="hidden" r:id="rId8"/>
    <sheet name="Dq2XcoZt8" sheetId="9" state="hidden" r:id="rId9"/>
    <sheet name="gslxeqjXc" sheetId="10" state="hidden" r:id="rId10"/>
    <sheet name="wXBoxG8mXo" sheetId="11" state="hidden" r:id="rId11"/>
    <sheet name="Sv9oxt8LvE" sheetId="12" state="hidden" r:id="rId12"/>
    <sheet name="P5Ucl1GaLy" sheetId="13" state="hidden" r:id="rId13"/>
    <sheet name="4Gt80fr4kd" sheetId="14" state="hidden" r:id="rId14"/>
    <sheet name="dR3KbPzIBN" sheetId="15" state="hidden" r:id="rId15"/>
    <sheet name="qMVF3Kubzg" sheetId="16" state="hidden" r:id="rId16"/>
    <sheet name="ap0Eoxt5LU" sheetId="17" state="hidden" r:id="rId17"/>
    <sheet name="cu7MdR3KuP" sheetId="18" state="hidden" r:id="rId18"/>
    <sheet name="ubMIs9lGq8" sheetId="19" state="hidden" r:id="rId19"/>
    <sheet name="r1wapyuAMw" sheetId="20" state="hidden" r:id="rId20"/>
    <sheet name="TaXfo7wdO3" sheetId="21" state="hidden" r:id="rId21"/>
    <sheet name="公开表皮" sheetId="22" r:id="rId22"/>
    <sheet name="目录" sheetId="23" r:id="rId23"/>
    <sheet name="1部门收支总表" sheetId="24" r:id="rId24"/>
    <sheet name="2部门收支总表（分单位）" sheetId="25" r:id="rId25"/>
    <sheet name="3部门收入总表" sheetId="26" r:id="rId26"/>
    <sheet name="4部门支出总表" sheetId="27" r:id="rId27"/>
    <sheet name="5部门支出总表 (按功能)" sheetId="28" r:id="rId28"/>
    <sheet name="6财政拨款收支总表" sheetId="29" r:id="rId29"/>
    <sheet name="7财政拨款支出按功能分类" sheetId="30" r:id="rId30"/>
    <sheet name="8一般公共预算支出表" sheetId="31" r:id="rId31"/>
    <sheet name="9一般公共预算基本支出表（按功能）" sheetId="32" r:id="rId32"/>
    <sheet name="10一般公共预算基本支出表（按经济）" sheetId="33" r:id="rId33"/>
    <sheet name="11纳入预算管理的行政事业性收费支出预算明细表" sheetId="34" r:id="rId34"/>
    <sheet name="12纳入预算管理的政府性基金" sheetId="35" r:id="rId35"/>
    <sheet name="13国有资本经营支出" sheetId="36" r:id="rId36"/>
    <sheet name="14项目支出表" sheetId="37" r:id="rId37"/>
    <sheet name="15政府采购表" sheetId="38" r:id="rId38"/>
    <sheet name="16购买服务表" sheetId="39" r:id="rId39"/>
    <sheet name="17一般公共预算“三公”经费" sheetId="40" r:id="rId40"/>
    <sheet name="18机关运行经费" sheetId="41" r:id="rId41"/>
    <sheet name="19绩效情况表" sheetId="42" r:id="rId42"/>
    <sheet name="预算公开情况信息反馈表（非公开样本）" sheetId="43" r:id="rId43"/>
  </sheets>
  <definedNames>
    <definedName name="_xlnm.Print_Area" localSheetId="39">'17一般公共预算“三公”经费'!$A$1:$C$11</definedName>
    <definedName name="_xlnm.Print_Area" localSheetId="24">'2部门收支总表（分单位）'!$A$1:$P$7</definedName>
    <definedName name="_xlnm.Print_Area" localSheetId="21">'公开表皮'!$A$1:$P$16</definedName>
    <definedName name="_xlnm.Print_Area" localSheetId="22">'目录'!$A$1:$A$21</definedName>
    <definedName name="_xlnm.Print_Area" localSheetId="42">'预算公开情况信息反馈表（非公开样本）'!#REF!</definedName>
    <definedName name="_xlnm.Print_Area">#N/A</definedName>
    <definedName name="_xlnm.Print_Titles" localSheetId="32">'10一般公共预算基本支出表（按经济）'!$1:$5</definedName>
    <definedName name="_xlnm.Print_Titles" localSheetId="33">'11纳入预算管理的行政事业性收费支出预算明细表'!$1:$5</definedName>
    <definedName name="_xlnm.Print_Titles" localSheetId="34">'12纳入预算管理的政府性基金'!$1:$5</definedName>
    <definedName name="_xlnm.Print_Titles" localSheetId="35">'13国有资本经营支出'!$1:$5</definedName>
    <definedName name="_xlnm.Print_Titles" localSheetId="36">'14项目支出表'!$1:$5</definedName>
    <definedName name="_xlnm.Print_Titles" localSheetId="37">'15政府采购表'!$1:$5</definedName>
    <definedName name="_xlnm.Print_Titles" localSheetId="38">'16购买服务表'!$1:$5</definedName>
    <definedName name="_xlnm.Print_Titles" localSheetId="39">'17一般公共预算“三公”经费'!$1:$4</definedName>
    <definedName name="_xlnm.Print_Titles" localSheetId="40">'18机关运行经费'!$1:$6</definedName>
    <definedName name="_xlnm.Print_Titles" localSheetId="24">'2部门收支总表（分单位）'!$1:$6</definedName>
    <definedName name="_xlnm.Print_Titles" localSheetId="21">'公开表皮'!$1:$15</definedName>
    <definedName name="_xlnm.Print_Titles">#N/A</definedName>
    <definedName name="Z_F3E756D0_37BF_413B_B4A8_93A201DE2E9C_.wvu.PrintTitles" hidden="1">#REF!</definedName>
  </definedNames>
  <calcPr fullCalcOnLoad="1"/>
</workbook>
</file>

<file path=xl/sharedStrings.xml><?xml version="1.0" encoding="utf-8"?>
<sst xmlns="http://schemas.openxmlformats.org/spreadsheetml/2006/main" count="4404" uniqueCount="1214">
  <si>
    <t xml:space="preserve"> </t>
  </si>
  <si>
    <t>目        录</t>
  </si>
  <si>
    <r>
      <t xml:space="preserve">          </t>
    </r>
    <r>
      <rPr>
        <sz val="12"/>
        <rFont val="宋体"/>
        <family val="0"/>
      </rPr>
      <t xml:space="preserve"> </t>
    </r>
    <r>
      <rPr>
        <sz val="12"/>
        <rFont val="宋体"/>
        <family val="0"/>
      </rPr>
      <t xml:space="preserve">        </t>
    </r>
    <r>
      <rPr>
        <sz val="12"/>
        <rFont val="宋体"/>
        <family val="0"/>
      </rPr>
      <t xml:space="preserve"> 一、2018年部门收支总体情况表 </t>
    </r>
  </si>
  <si>
    <r>
      <t xml:space="preserve">                   </t>
    </r>
    <r>
      <rPr>
        <sz val="12"/>
        <rFont val="宋体"/>
        <family val="0"/>
      </rPr>
      <t xml:space="preserve"> 二、2018年部门收支总体情况（分单位） </t>
    </r>
  </si>
  <si>
    <r>
      <t xml:space="preserve">         </t>
    </r>
    <r>
      <rPr>
        <sz val="12"/>
        <rFont val="宋体"/>
        <family val="0"/>
      </rPr>
      <t xml:space="preserve"> </t>
    </r>
    <r>
      <rPr>
        <sz val="12"/>
        <rFont val="宋体"/>
        <family val="0"/>
      </rPr>
      <t xml:space="preserve">        </t>
    </r>
    <r>
      <rPr>
        <sz val="12"/>
        <rFont val="宋体"/>
        <family val="0"/>
      </rPr>
      <t xml:space="preserve">  三、2018年部门收入总体情况表 </t>
    </r>
  </si>
  <si>
    <r>
      <t xml:space="preserve">                  </t>
    </r>
    <r>
      <rPr>
        <sz val="12"/>
        <rFont val="宋体"/>
        <family val="0"/>
      </rPr>
      <t xml:space="preserve">  四、2018年部门支出总体情况表</t>
    </r>
  </si>
  <si>
    <r>
      <t xml:space="preserve">                  </t>
    </r>
    <r>
      <rPr>
        <sz val="12"/>
        <rFont val="宋体"/>
        <family val="0"/>
      </rPr>
      <t xml:space="preserve">  五、2018年部门支出总体情况表（按功能科目） </t>
    </r>
  </si>
  <si>
    <r>
      <t xml:space="preserve">                   </t>
    </r>
    <r>
      <rPr>
        <sz val="12"/>
        <rFont val="宋体"/>
        <family val="0"/>
      </rPr>
      <t xml:space="preserve"> 六、2018年部门财政拨款收支总体情况表 </t>
    </r>
  </si>
  <si>
    <r>
      <t xml:space="preserve">                   </t>
    </r>
    <r>
      <rPr>
        <sz val="12"/>
        <rFont val="宋体"/>
        <family val="0"/>
      </rPr>
      <t xml:space="preserve"> 七、2018年部门财政拨款支出总体情况表（按功能科目） </t>
    </r>
  </si>
  <si>
    <r>
      <t xml:space="preserve">                   </t>
    </r>
    <r>
      <rPr>
        <sz val="12"/>
        <rFont val="宋体"/>
        <family val="0"/>
      </rPr>
      <t xml:space="preserve"> 八、2018年部门一般公共预算支出情况表 </t>
    </r>
  </si>
  <si>
    <r>
      <t xml:space="preserve">                   </t>
    </r>
    <r>
      <rPr>
        <sz val="12"/>
        <rFont val="宋体"/>
        <family val="0"/>
      </rPr>
      <t xml:space="preserve"> 九、2018年部门一般公共预算基本支出情况表</t>
    </r>
  </si>
  <si>
    <r>
      <t xml:space="preserve">                  </t>
    </r>
    <r>
      <rPr>
        <sz val="12"/>
        <rFont val="宋体"/>
        <family val="0"/>
      </rPr>
      <t xml:space="preserve">  十、2018年一般公共预算基本支出按经济分类情况表</t>
    </r>
  </si>
  <si>
    <r>
      <t xml:space="preserve">                   </t>
    </r>
    <r>
      <rPr>
        <sz val="12"/>
        <rFont val="宋体"/>
        <family val="0"/>
      </rPr>
      <t xml:space="preserve"> 十一、2018年纳入预算管理的行政事业性收费预算支出情况表 </t>
    </r>
  </si>
  <si>
    <r>
      <t xml:space="preserve">                   </t>
    </r>
    <r>
      <rPr>
        <sz val="12"/>
        <rFont val="宋体"/>
        <family val="0"/>
      </rPr>
      <t xml:space="preserve"> 十二、2018年部门（政府性基金收入）政府性基金预算支出情况表 </t>
    </r>
  </si>
  <si>
    <r>
      <t xml:space="preserve">                  </t>
    </r>
    <r>
      <rPr>
        <sz val="12"/>
        <rFont val="宋体"/>
        <family val="0"/>
      </rPr>
      <t xml:space="preserve">  十三、2018年部门（国有资本经营收入）国有资本经营预算支出情况表</t>
    </r>
  </si>
  <si>
    <r>
      <t xml:space="preserve">                  </t>
    </r>
    <r>
      <rPr>
        <sz val="12"/>
        <rFont val="宋体"/>
        <family val="0"/>
      </rPr>
      <t xml:space="preserve">  十四、2018年部门项目支出预算表</t>
    </r>
  </si>
  <si>
    <r>
      <t xml:space="preserve">                  </t>
    </r>
    <r>
      <rPr>
        <sz val="12"/>
        <rFont val="宋体"/>
        <family val="0"/>
      </rPr>
      <t xml:space="preserve">  十五、2018年部门政府采购支出预算表</t>
    </r>
  </si>
  <si>
    <r>
      <t xml:space="preserve">                  </t>
    </r>
    <r>
      <rPr>
        <sz val="12"/>
        <rFont val="宋体"/>
        <family val="0"/>
      </rPr>
      <t xml:space="preserve">  十六、2018年部门政府购买服务支出预算表</t>
    </r>
  </si>
  <si>
    <r>
      <t xml:space="preserve">                  </t>
    </r>
    <r>
      <rPr>
        <sz val="12"/>
        <rFont val="宋体"/>
        <family val="0"/>
      </rPr>
      <t xml:space="preserve">  十七、2018年部门一般公共预算“三公”经费支出情况表 </t>
    </r>
  </si>
  <si>
    <r>
      <t xml:space="preserve">                  </t>
    </r>
    <r>
      <rPr>
        <sz val="12"/>
        <rFont val="宋体"/>
        <family val="0"/>
      </rPr>
      <t xml:space="preserve">  十八、</t>
    </r>
    <r>
      <rPr>
        <sz val="12"/>
        <rFont val="宋体"/>
        <family val="0"/>
      </rPr>
      <t>2018</t>
    </r>
    <r>
      <rPr>
        <sz val="12"/>
        <rFont val="宋体"/>
        <family val="0"/>
      </rPr>
      <t>年部门一般公共预算机关运行经费明细表</t>
    </r>
  </si>
  <si>
    <r>
      <t xml:space="preserve">                  </t>
    </r>
    <r>
      <rPr>
        <sz val="12"/>
        <rFont val="宋体"/>
        <family val="0"/>
      </rPr>
      <t xml:space="preserve">  十九、</t>
    </r>
    <r>
      <rPr>
        <sz val="12"/>
        <rFont val="宋体"/>
        <family val="0"/>
      </rPr>
      <t>2018</t>
    </r>
    <r>
      <rPr>
        <sz val="12"/>
        <rFont val="宋体"/>
        <family val="0"/>
      </rPr>
      <t>年部门项目支出预算绩效目标情况表</t>
    </r>
  </si>
  <si>
    <t>2018年部门收支总体情况表</t>
  </si>
  <si>
    <t>公开表1</t>
  </si>
  <si>
    <t>部门名称：</t>
  </si>
  <si>
    <t>单位：万元</t>
  </si>
  <si>
    <t>收                 入</t>
  </si>
  <si>
    <t>支           出</t>
  </si>
  <si>
    <t>项          目</t>
  </si>
  <si>
    <t>预算数</t>
  </si>
  <si>
    <t>一、财政拨款收入</t>
  </si>
  <si>
    <t>其中：上级提前告知转移支付资金</t>
  </si>
  <si>
    <t xml:space="preserve">  行政事业单位离退休</t>
  </si>
  <si>
    <t xml:space="preserve">    归口管理的行政单位离退休</t>
  </si>
  <si>
    <t xml:space="preserve">    事业单位离退休</t>
  </si>
  <si>
    <t xml:space="preserve">    机关事业单位基本养老保险缴费支出</t>
  </si>
  <si>
    <t xml:space="preserve">  行政事业单位医疗</t>
  </si>
  <si>
    <t xml:space="preserve">    行政单位医疗</t>
  </si>
  <si>
    <t xml:space="preserve">    事业单位医疗</t>
  </si>
  <si>
    <t xml:space="preserve">    行政运行</t>
  </si>
  <si>
    <t xml:space="preserve">    一般行政管理事务</t>
  </si>
  <si>
    <t xml:space="preserve">  住房改革支出</t>
  </si>
  <si>
    <t xml:space="preserve">    住房公积金</t>
  </si>
  <si>
    <t>收    入    合    计</t>
  </si>
  <si>
    <t>公开表2</t>
  </si>
  <si>
    <t>单位名称</t>
  </si>
  <si>
    <t>收入预算</t>
  </si>
  <si>
    <t>支出预算</t>
  </si>
  <si>
    <t>合计</t>
  </si>
  <si>
    <t>基本支出</t>
  </si>
  <si>
    <t>项目支出</t>
  </si>
  <si>
    <t>其中：</t>
  </si>
  <si>
    <t>上级提前告知转移支付资金</t>
  </si>
  <si>
    <t>工资福利支出</t>
  </si>
  <si>
    <t>商品和服务支出</t>
  </si>
  <si>
    <t>对个人和家庭的补助</t>
  </si>
  <si>
    <r>
      <t>201</t>
    </r>
    <r>
      <rPr>
        <b/>
        <sz val="22"/>
        <rFont val="宋体"/>
        <family val="0"/>
      </rPr>
      <t>8</t>
    </r>
    <r>
      <rPr>
        <b/>
        <sz val="22"/>
        <rFont val="宋体"/>
        <family val="0"/>
      </rPr>
      <t>年部门收入总体情况表</t>
    </r>
  </si>
  <si>
    <t>公开表3</t>
  </si>
  <si>
    <t>科目编码</t>
  </si>
  <si>
    <t>科目名称</t>
  </si>
  <si>
    <t>类</t>
  </si>
  <si>
    <t>款</t>
  </si>
  <si>
    <t>项</t>
  </si>
  <si>
    <t>2018年部门支出总体情况表</t>
  </si>
  <si>
    <t>公开表4</t>
  </si>
  <si>
    <t>208</t>
  </si>
  <si>
    <t>社会保障和就业支出</t>
  </si>
  <si>
    <t>05</t>
  </si>
  <si>
    <t xml:space="preserve">  </t>
  </si>
  <si>
    <t>02</t>
  </si>
  <si>
    <t>210</t>
  </si>
  <si>
    <t>医疗卫生与计划生育支出</t>
  </si>
  <si>
    <t>11</t>
  </si>
  <si>
    <t>04</t>
  </si>
  <si>
    <t>221</t>
  </si>
  <si>
    <t>住房保障支出</t>
  </si>
  <si>
    <t>01</t>
  </si>
  <si>
    <t>2018年部门支出总体情况表（按功能科目）</t>
  </si>
  <si>
    <t>公开表5</t>
  </si>
  <si>
    <t>资金来源</t>
  </si>
  <si>
    <t>07</t>
  </si>
  <si>
    <t>2018年部门财政拨款收支总体情况表</t>
  </si>
  <si>
    <t>公开表6</t>
  </si>
  <si>
    <t>财政拨款收入预算</t>
  </si>
  <si>
    <t>财政拨款支出预算</t>
  </si>
  <si>
    <t>五、政府住房收入</t>
  </si>
  <si>
    <t>2018年部门财政拨款收支总体情况表（按功能科目）</t>
  </si>
  <si>
    <t>公开表7</t>
  </si>
  <si>
    <t>支出内容</t>
  </si>
  <si>
    <t>公开表8</t>
  </si>
  <si>
    <t>301工资福利支出</t>
  </si>
  <si>
    <t>302商品和服务支出</t>
  </si>
  <si>
    <t>303对个人和家庭的补助</t>
  </si>
  <si>
    <t>307债务利息及费用支出</t>
  </si>
  <si>
    <t>310资本性支出</t>
  </si>
  <si>
    <t>312对企业补助</t>
  </si>
  <si>
    <t xml:space="preserve">399其他支出 </t>
  </si>
  <si>
    <r>
      <t>201</t>
    </r>
    <r>
      <rPr>
        <b/>
        <sz val="22"/>
        <rFont val="宋体"/>
        <family val="0"/>
      </rPr>
      <t>8</t>
    </r>
    <r>
      <rPr>
        <b/>
        <sz val="22"/>
        <rFont val="宋体"/>
        <family val="0"/>
      </rPr>
      <t>年部门一般公共预算基本支出表</t>
    </r>
  </si>
  <si>
    <t>公开表9</t>
  </si>
  <si>
    <t>2018年部门一般公共预算基本支出情况表（按经济分类）</t>
  </si>
  <si>
    <t>公开表10</t>
  </si>
  <si>
    <t>2018年预算数</t>
  </si>
  <si>
    <t>人员经费</t>
  </si>
  <si>
    <t>公用经费</t>
  </si>
  <si>
    <t>一般公共预算基本支出合计</t>
  </si>
  <si>
    <t>03</t>
  </si>
  <si>
    <t>09</t>
  </si>
  <si>
    <t>99</t>
  </si>
  <si>
    <t>302</t>
  </si>
  <si>
    <t xml:space="preserve">    办公费</t>
  </si>
  <si>
    <t xml:space="preserve">    印刷费</t>
  </si>
  <si>
    <t xml:space="preserve">    咨询费</t>
  </si>
  <si>
    <t xml:space="preserve">    手续费</t>
  </si>
  <si>
    <t xml:space="preserve">    水费</t>
  </si>
  <si>
    <t xml:space="preserve">    电费</t>
  </si>
  <si>
    <t xml:space="preserve">    邮电费</t>
  </si>
  <si>
    <t xml:space="preserve">    物业管理费</t>
  </si>
  <si>
    <t xml:space="preserve">    差旅费</t>
  </si>
  <si>
    <t xml:space="preserve">    会议费</t>
  </si>
  <si>
    <t xml:space="preserve">    培训费</t>
  </si>
  <si>
    <t xml:space="preserve">    公务接待费</t>
  </si>
  <si>
    <t xml:space="preserve">    专用材料费</t>
  </si>
  <si>
    <t>27</t>
  </si>
  <si>
    <t xml:space="preserve">    福利费</t>
  </si>
  <si>
    <t xml:space="preserve">    其他交通费用</t>
  </si>
  <si>
    <t xml:space="preserve">    其他商品和服务支出</t>
  </si>
  <si>
    <t>303</t>
  </si>
  <si>
    <t xml:space="preserve">    退职（役）费</t>
  </si>
  <si>
    <t>公开表11</t>
  </si>
  <si>
    <t>2018年部门（政府性基金收入）政府性基金预算支出表</t>
  </si>
  <si>
    <t>公开表12</t>
  </si>
  <si>
    <t>2018年部门项目支出预算表</t>
  </si>
  <si>
    <t>项目名称</t>
  </si>
  <si>
    <t>项目内容</t>
  </si>
  <si>
    <t/>
  </si>
  <si>
    <r>
      <t>2018</t>
    </r>
    <r>
      <rPr>
        <b/>
        <sz val="18"/>
        <rFont val="宋体"/>
        <family val="0"/>
      </rPr>
      <t>年部门政府采购支出预算表</t>
    </r>
  </si>
  <si>
    <r>
      <t>公开表1</t>
    </r>
    <r>
      <rPr>
        <b/>
        <sz val="9"/>
        <rFont val="宋体"/>
        <family val="0"/>
      </rPr>
      <t>5</t>
    </r>
  </si>
  <si>
    <t>采购项目</t>
  </si>
  <si>
    <t>采购目录</t>
  </si>
  <si>
    <t>规格要求</t>
  </si>
  <si>
    <t>采购数量</t>
  </si>
  <si>
    <r>
      <t>2018</t>
    </r>
    <r>
      <rPr>
        <b/>
        <sz val="18"/>
        <rFont val="宋体"/>
        <family val="0"/>
      </rPr>
      <t>年部门政府购买服务支出预算表</t>
    </r>
  </si>
  <si>
    <r>
      <t>公开表1</t>
    </r>
    <r>
      <rPr>
        <b/>
        <sz val="9"/>
        <rFont val="宋体"/>
        <family val="0"/>
      </rPr>
      <t>6</t>
    </r>
  </si>
  <si>
    <t>购买项目名称</t>
  </si>
  <si>
    <t>购买服务项目内容</t>
  </si>
  <si>
    <t>功能科目</t>
  </si>
  <si>
    <t>购买项目类别</t>
  </si>
  <si>
    <t>承接主体类别</t>
  </si>
  <si>
    <t>购买方式</t>
  </si>
  <si>
    <t>2018年部门一般公共预算“三公”经费支出情况表</t>
  </si>
  <si>
    <t>公开表17</t>
  </si>
  <si>
    <t>项目</t>
  </si>
  <si>
    <t>金额</t>
  </si>
  <si>
    <t>2018年预算</t>
  </si>
  <si>
    <t>2017年预算</t>
  </si>
  <si>
    <t>“三公”经费合计</t>
  </si>
  <si>
    <t xml:space="preserve">        1.因公出国（境）费</t>
  </si>
  <si>
    <t xml:space="preserve">        2.公务接待费</t>
  </si>
  <si>
    <t xml:space="preserve">        3.公务用车购置及运行费</t>
  </si>
  <si>
    <t xml:space="preserve">        其中：公务用车购置费</t>
  </si>
  <si>
    <t xml:space="preserve">              公务用车运行费</t>
  </si>
  <si>
    <t>2018年部门一般公共预算机关运行经费明细表</t>
  </si>
  <si>
    <r>
      <t>公开表1</t>
    </r>
    <r>
      <rPr>
        <b/>
        <sz val="10"/>
        <rFont val="宋体"/>
        <family val="0"/>
      </rPr>
      <t>8</t>
    </r>
  </si>
  <si>
    <t>科目代码</t>
  </si>
  <si>
    <t>2018年部门项目支出预算绩效目标情况表</t>
  </si>
  <si>
    <t>公开表19</t>
  </si>
  <si>
    <t>项目年度绩效目标</t>
  </si>
  <si>
    <t>项目实施
计划</t>
  </si>
  <si>
    <t>产出指标</t>
  </si>
  <si>
    <t>效益指标</t>
  </si>
  <si>
    <t>指标1</t>
  </si>
  <si>
    <t>指标2</t>
  </si>
  <si>
    <t>指标3</t>
  </si>
  <si>
    <t>指标4</t>
  </si>
  <si>
    <t>二、纳入预算管理的专项收入</t>
  </si>
  <si>
    <t>二、纳入预算管理的专项收入</t>
  </si>
  <si>
    <t>三、纳入预算管理的行政事业性收费</t>
  </si>
  <si>
    <t>三、纳入预算管理的行政事业性收费</t>
  </si>
  <si>
    <t>四、国有资源（资产）有偿使用收入</t>
  </si>
  <si>
    <t>四、国有资源（资产）有偿使用收入</t>
  </si>
  <si>
    <t>五、政府住房收入</t>
  </si>
  <si>
    <t>六、纳入政府性基金预算管理收入</t>
  </si>
  <si>
    <t>六、纳入政府性基金预算管理收入</t>
  </si>
  <si>
    <t>七、纳入专户管理的行政事业性收费</t>
  </si>
  <si>
    <t>七、纳入专户管理的行政事业性收费</t>
  </si>
  <si>
    <t>上级提前告知转移支付资金</t>
  </si>
  <si>
    <t>科目编码</t>
  </si>
  <si>
    <t xml:space="preserve">  教育管理事务</t>
  </si>
  <si>
    <t xml:space="preserve">  普通教育</t>
  </si>
  <si>
    <t xml:space="preserve">    学前教育</t>
  </si>
  <si>
    <t xml:space="preserve">  特殊教育</t>
  </si>
  <si>
    <t xml:space="preserve">    特殊学校教育</t>
  </si>
  <si>
    <t xml:space="preserve">  教育费附加安排的支出</t>
  </si>
  <si>
    <t xml:space="preserve">    其他教育费附加安排的支出</t>
  </si>
  <si>
    <t>部门名称：抚顺市教育局</t>
  </si>
  <si>
    <t xml:space="preserve">    其他教育管理事务支出</t>
  </si>
  <si>
    <t xml:space="preserve">    小学教育</t>
  </si>
  <si>
    <t xml:space="preserve">    初中教育</t>
  </si>
  <si>
    <t xml:space="preserve">    高中教育</t>
  </si>
  <si>
    <t xml:space="preserve">    其他普通教育支出</t>
  </si>
  <si>
    <t xml:space="preserve">  职业教育</t>
  </si>
  <si>
    <t xml:space="preserve">    职业高中教育</t>
  </si>
  <si>
    <t xml:space="preserve">    工读学校教育</t>
  </si>
  <si>
    <t xml:space="preserve">  其他教育支出</t>
  </si>
  <si>
    <t xml:space="preserve">    其他教育支出</t>
  </si>
  <si>
    <t>一、教育支出</t>
  </si>
  <si>
    <t>支   出   合    计</t>
  </si>
  <si>
    <t>三、医疗卫生与计划生育支出</t>
  </si>
  <si>
    <t>四、住房保障支出</t>
  </si>
  <si>
    <t xml:space="preserve">  抚顺市实验小学校</t>
  </si>
  <si>
    <t xml:space="preserve">  抚顺市教师进修学院附属小学校</t>
  </si>
  <si>
    <t xml:space="preserve">  抚顺市新华朝鲜族小学</t>
  </si>
  <si>
    <t xml:space="preserve">  抚顺市实验中学</t>
  </si>
  <si>
    <t xml:space="preserve">  抚顺市教师进修学院附属中学</t>
  </si>
  <si>
    <t xml:space="preserve">  抚顺市第一中学</t>
  </si>
  <si>
    <t xml:space="preserve">  抚顺市第二中学</t>
  </si>
  <si>
    <t xml:space="preserve">  抚顺市第五中学</t>
  </si>
  <si>
    <t xml:space="preserve">  抚顺市第六中学</t>
  </si>
  <si>
    <t xml:space="preserve">  抚顺市青少年素质教育学校</t>
  </si>
  <si>
    <t xml:space="preserve">  抚顺市第十中学</t>
  </si>
  <si>
    <t xml:space="preserve">  抚顺市第十二中学</t>
  </si>
  <si>
    <t xml:space="preserve">  抚顺市朝鲜族第一中学</t>
  </si>
  <si>
    <t xml:space="preserve">  抚顺市招生考试委员会办公室</t>
  </si>
  <si>
    <t xml:space="preserve">  抚顺市中小学卫生保健所</t>
  </si>
  <si>
    <t xml:space="preserve">  抚顺市第一中等职业技术专业学校</t>
  </si>
  <si>
    <t xml:space="preserve">  抚顺市第二中等职业技术专业学校</t>
  </si>
  <si>
    <t xml:space="preserve">  抚顺市现代服务中等职业技术专业学校</t>
  </si>
  <si>
    <t xml:space="preserve">  抚顺市特殊教育学校</t>
  </si>
  <si>
    <t xml:space="preserve">  抚顺市工读学校</t>
  </si>
  <si>
    <t xml:space="preserve">  抚顺市教育信息管理中心</t>
  </si>
  <si>
    <t xml:space="preserve">  抚顺市教育局离退休职工办公室</t>
  </si>
  <si>
    <t xml:space="preserve">  抚顺市教育装备管理中心</t>
  </si>
  <si>
    <t xml:space="preserve">  抚顺市东洲高级中学</t>
  </si>
  <si>
    <t xml:space="preserve">  抚顺市雷锋高级中学</t>
  </si>
  <si>
    <t xml:space="preserve">  抚顺市葛布中学</t>
  </si>
  <si>
    <t>04</t>
  </si>
  <si>
    <t>教师资格考试费</t>
  </si>
  <si>
    <t>教师资格考试费</t>
  </si>
  <si>
    <t>103</t>
  </si>
  <si>
    <t>公办幼儿园保育费</t>
  </si>
  <si>
    <t>抚顺市第一中学</t>
  </si>
  <si>
    <r>
      <t>1</t>
    </r>
    <r>
      <rPr>
        <sz val="10"/>
        <rFont val="宋体"/>
        <family val="0"/>
      </rPr>
      <t>03</t>
    </r>
  </si>
  <si>
    <r>
      <t>0</t>
    </r>
    <r>
      <rPr>
        <sz val="10"/>
        <rFont val="宋体"/>
        <family val="0"/>
      </rPr>
      <t>4</t>
    </r>
  </si>
  <si>
    <r>
      <t>2</t>
    </r>
    <r>
      <rPr>
        <sz val="10"/>
        <rFont val="宋体"/>
        <family val="0"/>
      </rPr>
      <t>7</t>
    </r>
  </si>
  <si>
    <t>普通高中学费</t>
  </si>
  <si>
    <t>普通高中住宿费</t>
  </si>
  <si>
    <r>
      <t>0</t>
    </r>
    <r>
      <rPr>
        <sz val="10"/>
        <rFont val="宋体"/>
        <family val="0"/>
      </rPr>
      <t>7</t>
    </r>
  </si>
  <si>
    <t>06</t>
  </si>
  <si>
    <t>事业单位国有资产出租、出借收入</t>
  </si>
  <si>
    <r>
      <t>1</t>
    </r>
    <r>
      <rPr>
        <sz val="9"/>
        <rFont val="宋体"/>
        <family val="0"/>
      </rPr>
      <t>03</t>
    </r>
  </si>
  <si>
    <t>04</t>
  </si>
  <si>
    <t>27</t>
  </si>
  <si>
    <t>27</t>
  </si>
  <si>
    <t>普通高中学费</t>
  </si>
  <si>
    <t>103</t>
  </si>
  <si>
    <t>103</t>
  </si>
  <si>
    <t>07</t>
  </si>
  <si>
    <t>07</t>
  </si>
  <si>
    <t>06</t>
  </si>
  <si>
    <t>事业单位国有资产出租出借收入</t>
  </si>
  <si>
    <t>事业单位国有资产出租、出借收入</t>
  </si>
  <si>
    <t>中等职业学校学费</t>
  </si>
  <si>
    <r>
      <t>1</t>
    </r>
    <r>
      <rPr>
        <sz val="10"/>
        <rFont val="宋体"/>
        <family val="0"/>
      </rPr>
      <t>03</t>
    </r>
  </si>
  <si>
    <r>
      <t>0</t>
    </r>
    <r>
      <rPr>
        <sz val="10"/>
        <rFont val="宋体"/>
        <family val="0"/>
      </rPr>
      <t>4</t>
    </r>
  </si>
  <si>
    <r>
      <t>2</t>
    </r>
    <r>
      <rPr>
        <sz val="10"/>
        <rFont val="宋体"/>
        <family val="0"/>
      </rPr>
      <t>7</t>
    </r>
  </si>
  <si>
    <t>普通高中住宿费</t>
  </si>
  <si>
    <t>普通高中生学费</t>
  </si>
  <si>
    <r>
      <t>1</t>
    </r>
    <r>
      <rPr>
        <sz val="10"/>
        <rFont val="宋体"/>
        <family val="0"/>
      </rPr>
      <t>03</t>
    </r>
  </si>
  <si>
    <r>
      <t>0</t>
    </r>
    <r>
      <rPr>
        <sz val="10"/>
        <rFont val="宋体"/>
        <family val="0"/>
      </rPr>
      <t>4</t>
    </r>
  </si>
  <si>
    <r>
      <t>2</t>
    </r>
    <r>
      <rPr>
        <sz val="10"/>
        <rFont val="宋体"/>
        <family val="0"/>
      </rPr>
      <t>7</t>
    </r>
  </si>
  <si>
    <t>042</t>
  </si>
  <si>
    <t>753</t>
  </si>
  <si>
    <t>070</t>
  </si>
  <si>
    <t>604</t>
  </si>
  <si>
    <t>其他缴入国库的教育行政事业性收费</t>
  </si>
  <si>
    <t>考试考务费</t>
  </si>
  <si>
    <t>205</t>
  </si>
  <si>
    <t>教育支出</t>
  </si>
  <si>
    <t>301</t>
  </si>
  <si>
    <t xml:space="preserve">  基本工资</t>
  </si>
  <si>
    <t xml:space="preserve">    基本工资（统发）</t>
  </si>
  <si>
    <t xml:space="preserve">  津贴补贴</t>
  </si>
  <si>
    <t xml:space="preserve">    津贴补贴（统发）</t>
  </si>
  <si>
    <t xml:space="preserve">    津贴补贴（非统发）</t>
  </si>
  <si>
    <t xml:space="preserve">  奖金</t>
  </si>
  <si>
    <t xml:space="preserve">    奖金（统发）</t>
  </si>
  <si>
    <t xml:space="preserve">  绩效工资</t>
  </si>
  <si>
    <t xml:space="preserve">    绩效工资（统发）</t>
  </si>
  <si>
    <t xml:space="preserve">  机关事业单位基本养老保险缴费</t>
  </si>
  <si>
    <t xml:space="preserve">    机关事业单位基本养老保险缴费（统发）</t>
  </si>
  <si>
    <t xml:space="preserve">  职工基本医疗保险缴费</t>
  </si>
  <si>
    <t xml:space="preserve">    职工基本医疗保险缴费（统发）</t>
  </si>
  <si>
    <t xml:space="preserve">  其他社会保障缴费</t>
  </si>
  <si>
    <t xml:space="preserve">    失业（统发）</t>
  </si>
  <si>
    <t xml:space="preserve">    工伤（统发）</t>
  </si>
  <si>
    <t xml:space="preserve">    医保大病统筹（含风险调剂金）（统发）</t>
  </si>
  <si>
    <t xml:space="preserve">  住房公积金</t>
  </si>
  <si>
    <t xml:space="preserve">    住房公积金（统发）</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</si>
  <si>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</si>
  <si>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</si>
  <si>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</si>
  <si>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</si>
  <si>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</si>
  <si>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</si>
  <si>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</si>
  <si>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</si>
  <si>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公用取暖费</t>
  </si>
  <si>
    <t xml:space="preserve">  物业管理费</t>
  </si>
  <si>
    <t xml:space="preserve">  差旅费</t>
  </si>
  <si>
    <t xml:space="preserve">  维修(护)费</t>
  </si>
  <si>
    <t xml:space="preserve">    维修（护）费</t>
  </si>
  <si>
    <t xml:space="preserve">  会议费</t>
  </si>
  <si>
    <t xml:space="preserve">  培训费</t>
  </si>
  <si>
    <t xml:space="preserve">  公务接待费</t>
  </si>
  <si>
    <t xml:space="preserve">  专用材料费</t>
  </si>
  <si>
    <t xml:space="preserve">  劳务费</t>
  </si>
  <si>
    <t xml:space="preserve">    劳务费（临时用工、劳务派遣）</t>
  </si>
  <si>
    <t xml:space="preserve">    其他劳务费</t>
  </si>
  <si>
    <t xml:space="preserve">  工会经费</t>
  </si>
  <si>
    <t xml:space="preserve">    工会经费（上缴）</t>
  </si>
  <si>
    <t xml:space="preserve">    工会经费（留存）</t>
  </si>
  <si>
    <t xml:space="preserve">  福利费</t>
  </si>
  <si>
    <t xml:space="preserve">  公务用车运行维护费</t>
  </si>
  <si>
    <t xml:space="preserve">    公务用车运行维护费（已车改）</t>
  </si>
  <si>
    <t xml:space="preserve">    公务用车运行维护费（未车改）</t>
  </si>
  <si>
    <t xml:space="preserve">  其他交通费用</t>
  </si>
  <si>
    <t xml:space="preserve">  其他商品和服务支出</t>
  </si>
  <si>
    <t xml:space="preserve">    离退休人员公用经费</t>
  </si>
  <si>
    <t xml:space="preserve">  离休费</t>
  </si>
  <si>
    <t xml:space="preserve">    离休费（统发）</t>
  </si>
  <si>
    <t xml:space="preserve">    离休费（非统发）</t>
  </si>
  <si>
    <t xml:space="preserve">  退休费</t>
  </si>
  <si>
    <t xml:space="preserve">    退休费（统发）</t>
  </si>
  <si>
    <t xml:space="preserve">    退休费（非统发）</t>
  </si>
  <si>
    <t xml:space="preserve">  退职(役)费</t>
  </si>
  <si>
    <t xml:space="preserve">  生活补助</t>
  </si>
  <si>
    <t xml:space="preserve">    在职遗属补助</t>
  </si>
  <si>
    <t xml:space="preserve">    离退遗属补助</t>
  </si>
  <si>
    <t xml:space="preserve">  其他对个人和家庭的补助支出</t>
  </si>
  <si>
    <t xml:space="preserve">    其他对个人和家庭的补助（统发）</t>
  </si>
  <si>
    <t>抚顺市教育局</t>
  </si>
  <si>
    <t xml:space="preserve">  抚顺市教育局本级</t>
  </si>
  <si>
    <t>01</t>
  </si>
  <si>
    <t>02</t>
  </si>
  <si>
    <t>03</t>
  </si>
  <si>
    <t>08</t>
  </si>
  <si>
    <t>10</t>
  </si>
  <si>
    <t>12</t>
  </si>
  <si>
    <t>13</t>
  </si>
  <si>
    <t>05</t>
  </si>
  <si>
    <t>09</t>
  </si>
  <si>
    <t>11</t>
  </si>
  <si>
    <t>15</t>
  </si>
  <si>
    <t>16</t>
  </si>
  <si>
    <t>17</t>
  </si>
  <si>
    <t>18</t>
  </si>
  <si>
    <t>26</t>
  </si>
  <si>
    <t>28</t>
  </si>
  <si>
    <t>29</t>
  </si>
  <si>
    <t>31</t>
  </si>
  <si>
    <t>39</t>
  </si>
  <si>
    <t>99</t>
  </si>
  <si>
    <t>注：本部门没有纳入预算管理的政府性基金收入，也没有使用纳入预算管理的政府性基金收入安排的支出，故本表无数据。</t>
  </si>
  <si>
    <t xml:space="preserve">    课程研发经费</t>
  </si>
  <si>
    <t xml:space="preserve">    应急排险除漏</t>
  </si>
  <si>
    <t xml:space="preserve">    教师到农村及西藏支教专项</t>
  </si>
  <si>
    <t xml:space="preserve">    学生竞赛、技能大赛及体育比赛保险</t>
  </si>
  <si>
    <t xml:space="preserve">    教育系统教师培训费</t>
  </si>
  <si>
    <t xml:space="preserve">    学校专职保安经费</t>
  </si>
  <si>
    <t xml:space="preserve">    市民业余学习经费</t>
  </si>
  <si>
    <t xml:space="preserve">    设计费</t>
  </si>
  <si>
    <t xml:space="preserve">    教育业务专项</t>
  </si>
  <si>
    <t xml:space="preserve">    教育活动专项</t>
  </si>
  <si>
    <t xml:space="preserve">    学前教育经费</t>
  </si>
  <si>
    <t xml:space="preserve">    特殊教育专项</t>
  </si>
  <si>
    <t xml:space="preserve">    乒乓球馆维修、教学楼及平房防水和教学楼大白</t>
  </si>
  <si>
    <t xml:space="preserve">    民族教育专项</t>
  </si>
  <si>
    <t xml:space="preserve">    新华朝小幼儿园办园经费</t>
  </si>
  <si>
    <t xml:space="preserve">    南北校区教学楼维修改造等</t>
  </si>
  <si>
    <t xml:space="preserve">    补充公用经费</t>
  </si>
  <si>
    <t xml:space="preserve">     主教学楼扩建工程及外墙保温改造</t>
  </si>
  <si>
    <t xml:space="preserve">    太阳能热水系统维修（护）费</t>
  </si>
  <si>
    <t xml:space="preserve">    实验楼及宿舍楼改造</t>
  </si>
  <si>
    <t xml:space="preserve">    综合楼建设</t>
  </si>
  <si>
    <t xml:space="preserve">    体育馆射击场地更换改造</t>
  </si>
  <si>
    <t xml:space="preserve">    归还开发银行贷款本金及利息</t>
  </si>
  <si>
    <t xml:space="preserve">    校办集体工人人员经费</t>
  </si>
  <si>
    <t xml:space="preserve">    抚顺二中艺术中心装饰工程</t>
  </si>
  <si>
    <t xml:space="preserve">    2#宿舍楼维修改造工程</t>
  </si>
  <si>
    <t xml:space="preserve">    学生综合社会实践课所需耗材 </t>
  </si>
  <si>
    <t xml:space="preserve">    校园文化环境建设</t>
  </si>
  <si>
    <t xml:space="preserve">    第一教学楼改扩建工程</t>
  </si>
  <si>
    <t xml:space="preserve">    电增容及校园线路改造</t>
  </si>
  <si>
    <t xml:space="preserve">    体育用品购置</t>
  </si>
  <si>
    <t xml:space="preserve">    普通高校、外语口试考试</t>
  </si>
  <si>
    <t xml:space="preserve">    自学考试、自考学历认定、毕业生审定</t>
  </si>
  <si>
    <t xml:space="preserve">    研究生考试</t>
  </si>
  <si>
    <t xml:space="preserve">    成人考试、大学英语考试</t>
  </si>
  <si>
    <t xml:space="preserve">    上缴省各类报名考试费</t>
  </si>
  <si>
    <t xml:space="preserve">    初中学科结业考试</t>
  </si>
  <si>
    <t xml:space="preserve">    普通高中学业水平考试</t>
  </si>
  <si>
    <t xml:space="preserve">    全国中小学教师资格证考试</t>
  </si>
  <si>
    <t xml:space="preserve">    初中升学考试</t>
  </si>
  <si>
    <t xml:space="preserve">    普通高校美术考试</t>
  </si>
  <si>
    <t xml:space="preserve">    成人学士学位外语考试费</t>
  </si>
  <si>
    <t xml:space="preserve">    高职专升本考试费</t>
  </si>
  <si>
    <t xml:space="preserve">    标准化考点作弊防控系统建设工程</t>
  </si>
  <si>
    <t xml:space="preserve">    高招体检</t>
  </si>
  <si>
    <t xml:space="preserve">    中小学体检</t>
  </si>
  <si>
    <t xml:space="preserve">    体检设备购置</t>
  </si>
  <si>
    <t xml:space="preserve">    大门及守卫室维修改造和丁字型连廊修建项目</t>
  </si>
  <si>
    <t xml:space="preserve">    供暖管线和照明灯具改造</t>
  </si>
  <si>
    <t xml:space="preserve">    教学楼防水大白及操场维修</t>
  </si>
  <si>
    <t xml:space="preserve">    教学楼维修改造</t>
  </si>
  <si>
    <t xml:space="preserve">    法制宣传工作经费</t>
  </si>
  <si>
    <t xml:space="preserve">    教育统计费用</t>
  </si>
  <si>
    <t xml:space="preserve">    教学仪器设备</t>
  </si>
  <si>
    <t>部门名称：抚顺市教育局</t>
  </si>
  <si>
    <t>抚顺市教师进修学院附属小学校</t>
  </si>
  <si>
    <t xml:space="preserve">  乒乓球馆维修、教学楼及平房防水和教学楼大白</t>
  </si>
  <si>
    <t>抚顺市实验中学</t>
  </si>
  <si>
    <t xml:space="preserve">  南北校区教学楼维修改造等</t>
  </si>
  <si>
    <t xml:space="preserve">1、北校玻璃幕建于2014年，目前已经破碎多处，重新施工面积达10平方米，单价每平方米造价5000元，合计5万元。2、南校厕所，翻建于2006年，目前非常老化，还是老式水箱冲刷，不符合健康学校标准，需要重新施工，南校有16个男女厕所，64个蹲位，每个厕所有4个蹲位，男厕所还有一处小便池；同时在男女厕所之间有学生洗手水池的水房7个。每个男厕所造价成本4.1万，女厕所造价成本3.4万，每个水房造价2.86万元，合计80.02万元。
</t>
  </si>
  <si>
    <t>抚顺市教师进修学院附属中学</t>
  </si>
  <si>
    <t xml:space="preserve">   主教学楼扩建工程及外墙保温改造</t>
  </si>
  <si>
    <t>抚顺市第二中学</t>
  </si>
  <si>
    <t xml:space="preserve">  抚顺二中艺术中心装饰工程</t>
  </si>
  <si>
    <t>抚顺市青少年素质教育学校</t>
  </si>
  <si>
    <t xml:space="preserve">  学生综合社会实践课所需耗材 </t>
  </si>
  <si>
    <t>抚顺市第十中学</t>
  </si>
  <si>
    <t xml:space="preserve">  校园文化环境建设</t>
  </si>
  <si>
    <t>抚顺市第十二中学</t>
  </si>
  <si>
    <t xml:space="preserve">  电增容及校园线路改造</t>
  </si>
  <si>
    <t>抚顺市招生考试委员会办公室</t>
  </si>
  <si>
    <t xml:space="preserve">  标准化考点作弊防控系统建设工程</t>
  </si>
  <si>
    <t>抚顺市第二中等职业技术专业学校</t>
  </si>
  <si>
    <t xml:space="preserve">  大门及守卫室维修改造和丁字型连廊修建项目</t>
  </si>
  <si>
    <t>大型修缮65万元。一、 学校大门及守卫室维修改造25.44万元：1、大门守卫室重建（两层）100平方米，2100元/平；2、电动拉门3.24万元，18米×1800元/米；3、门洞（含学校名的钛金字）1.2万元，10米×1200元/米。二、丁字型连廊修建39.56万元：采用国标的300mm工字钢骨架带护栏，带窗户玻璃和透视阳光板，廊洞内地面和周边及棚顶的装修、照明等。其中：廊洞宽3米，高3.28米，两楼之间宽10米，到停车场的距离17米，面积95平方米，距离地面5米高。95平方米×4164.21元/米。</t>
  </si>
  <si>
    <t>抚顺市现代服务中等职业技术专业学校</t>
  </si>
  <si>
    <t xml:space="preserve">  供暖管线和照明灯具改造</t>
  </si>
  <si>
    <t>供暖管线改造74万元：目前使用的暖气管道线建于2009年之前，锈蚀严重、失水量大，需对9000平方米供暖面积改成双路供热，长度680米，包括设计费、监理费、工程施工及沥青路面、台阶恢复等。</t>
  </si>
  <si>
    <t>照明灯具改造21万元：现使用的868套双管日光灯木台老化，灯具大量脱落，存在严重的安全隐患问题，需更换为120×30×5.5LED节能灯。</t>
  </si>
  <si>
    <t>抚顺市特殊教育学校</t>
  </si>
  <si>
    <t xml:space="preserve">  教学楼防水大白及操场维修</t>
  </si>
  <si>
    <t>抚顺市教育装备管理中心</t>
  </si>
  <si>
    <t xml:space="preserve">  教学仪器设备</t>
  </si>
  <si>
    <t>房屋建筑物购建50万元。抚顺二中艺术中心于2016年开始筹建，2017年完工，建筑面积为1117.5平方米，2018年需对房屋实施基本装饰。具体内容为地面、门、局部大白、吊棚、卫生间及洁具，灯光装饰，墙面声学装饰等。依长洪老师为艺术中心工作的具体实施者。</t>
  </si>
  <si>
    <t>由市教育局统一组织基础教育学校维修改造项目的设计，取费标准按工程项目预算1.5%，共计30万元。</t>
  </si>
  <si>
    <t xml:space="preserve">    设计费</t>
  </si>
  <si>
    <t>抚顺市第一中学</t>
  </si>
  <si>
    <t xml:space="preserve">    综合楼建设（附加）</t>
  </si>
  <si>
    <t xml:space="preserve">    实验楼及宿舍楼改造（附加）</t>
  </si>
  <si>
    <t>抚顺市第六中学</t>
  </si>
  <si>
    <t xml:space="preserve">    2#宿舍楼维修改造（附加）</t>
  </si>
  <si>
    <t>抚顺市工读学校</t>
  </si>
  <si>
    <t xml:space="preserve">  教学楼维修改造</t>
  </si>
  <si>
    <t xml:space="preserve">    设计费</t>
  </si>
  <si>
    <t xml:space="preserve">    综合楼建设（附加）</t>
  </si>
  <si>
    <t xml:space="preserve">    实验楼及宿舍楼改造（附加）</t>
  </si>
  <si>
    <t xml:space="preserve">    2#宿舍楼维修改造（附加）</t>
  </si>
  <si>
    <t xml:space="preserve">  教学楼维修改造</t>
  </si>
  <si>
    <t>1、乒乓球馆2005维修改造铺设的复合地板和运动塑胶，目前地板已经腐烂，地胶破损严重，总面积360平方米，需要重新铺设运动地板（注：地板需要起木楞与地面平行）和运动塑胶，其中运动塑胶每平方米300元，运动地板每平方米500元。共计30万元。墙面刮大白，更换20组暖气片和暖气管线（包括球馆暖气外线进户管线40米和暖气外线4个主阀门）。共计7万元。全部改造价格37万元。2、教学楼及平房防水2008年维修的，现在屋面漏点较多破损比较严重。面积3000平方米，每平方米70元，共计21万元。3、教学楼大白2009年</t>
  </si>
  <si>
    <t>商品服务支出50万元：购置学生实践活动材款50万元，包括：1.陶艺活动室用耗材如泥塑工具套件、紫砂制作套件及颜料等需1万元。 2.多米诺活动室用骨牌、墨盒、鞋套及软件等耗材0.8万元。3.天文地理活动室用卡纸、胶棒、色笔等耗材0.2万元。4.智力体操活动室用水晶垫、纸、透明胶等耗材0.4万元。5.环保生活活动室用吸管、毛巾、彩笔、蛋壳等耗材0.6万元。6.奥妙建筑活动室用及时贴、电池、胶等耗材0.9万元。7. 趣味电子活动室用积木、电池等耗材3.2万元。8. 船模活动室用船模、电池、胶等耗材14.6万元。</t>
  </si>
  <si>
    <t>大型修缮200万元，用于2#宿舍楼维修改造（目前学生人数多，现有宿舍已无法满足住宿需求）。一、更换木门铝窗105.25万元：1、更换木门160㎡；2、换断桥铝窗1700㎡；3、出入口肯德基门38㎡。二、外墙保温质感漆45.9万元：1、外墙苯板2700㎡；2、真石漆2700㎡。三、室内大白及卫生间改造32.24万元：1、卫生间墙砖970㎡、地砖270㎡、顶棚270㎡、自动冲洗白钢槽70㎡、蹲便36套、洗手盆11套及墩布池24套；2、楼梯扶手油漆150米；3、室内大白6700㎡。四、电气给排水消防设施改造13</t>
  </si>
  <si>
    <t>大型修缮90万元。学校现电量190千瓦需增容到400千瓦，需对校园线路进行改造（其中：教室进户线铜线4平）。其中：一、外线部分：架设10千伏线路、制作电缆台架1处、敷设10千伏铝芯70mm2电缆、安装箱变1座（变压器容量400KVA）、敷设低压电缆铝芯，（箱变至南、北教学楼），敷设低压电缆铝芯（箱变至食堂）。二、内线部分：改造低压总配电屏3个（南北教学楼和食堂）、改造楼层二级配电箱、改造教室三级配电箱、更换绝缘电线BVV16×4（总配电屏至楼层，配二级电箱）、更换绝缘电线BVV4×2（楼层配二级电箱至教室</t>
  </si>
  <si>
    <t>机关资本性支出360万元：一、设备购置289.84万元：1、专用设备购置289.84万元，市级综合管理平台1个，计5.34万元；2、高科技作弊侦测服务器17个，计9.69万元；3、作弊防控软件17个，计9.35万元；4、高科技屏弊终端432个，计15.98万元；5、电脑17个，计9.35万元；6、交换机32个，计3.2万元；7、机柜17个，计1.36万元。二、其他附属材料等70.16万元：1、天线支架17个，计0.68万元；2、屏弊终端支架423套，计2.16万元；3、网线、电源线、管材、其它材料等67.</t>
  </si>
  <si>
    <t>一、教室设备：202.638万元。学生储物柜410组；讲台69块；普通讲桌12个；学生椅200个；学生桌椅1528套；学生活动桌椅（1桌6椅）66套；黑板2块；多媒体讲桌41个；交互式触控一体机（无黑板）2台；交互式触控一体机（有黑板）41台。二、教师办公类设备：183.75万元。教师用计算机293台；教师办公桌椅209套；教师资料柜297个；教师办公桌90个；教师办公椅180个；教师资料柜（上下结构）50个；速印一体机4台。三、多功能厅设备：86.622万元。投影机、投影幕及附属设备9套；音箱及扩音设备</t>
  </si>
  <si>
    <t>1、外墙保温130万元。原教学楼为2001年施工，2002年9月竣工使用，建筑面积为8727.51㎡，框架结构，主要功能为教室、办公室及部分专业化教室。外墙保温工程计划投资130万元，对原主教学楼的外墙进行保温，主楼外墙总面积7000㎡，￠100保温板、真石漆成活价190元／㎡，约需资金130万元。</t>
  </si>
  <si>
    <t>房屋建筑物构建300万元，用于综合楼配套建设：1、场地景观176万元,包括围墙、停车场、亮化、喷灌及周边硬化等；2、周边绿化30万元；3、录播教室53万元；4、厅廊文化41万元。（综合楼建设总投1655万元，其中：2015年附加安排988万元、2017年高中中职改造结余资金安排367万元、2018年附加安排300万元）</t>
  </si>
  <si>
    <t>大型修缮207万元：1、建筑工程11.92万元；2、装饰装修工程144.45万元；3、机电设备安装工程12.83万元；4、外墙保温37.8万元。</t>
  </si>
  <si>
    <t xml:space="preserve">校园文化建设43万元：一、实验楼室外多彩高清显示屏24万元： 1、多彩P5LED高清显示屏20.4万元，40m2，单价5100元；2、电线等附属设备3万元;3、视频处理器0.6万元。二、第二教学楼、实验中心校园文化建设19万元:教室室内（16间）、第二教学楼一楼大厅、走廊、楼梯间（1320 m2）墙壁文化展区及挂件19万元。
</t>
  </si>
  <si>
    <t>1、教学楼大白50.4万元。铲除原有大白墙面，新刮腻子、大白、喷乳胶漆（部分彩喷）：单位价格：42元/平方米，面积12000平方米，合计50.4万；2、教学楼防水11.7万元。铲除原屋面防水、新铺4mm改性沥青防水卷材：单位价格：90元/平方米，面积1300平方米，合计:11.7万；3、操场维修7.9万元。操场拆除原有地面，新铺花岗岩防滑地面：单位价格：220元/平方米，面积：350平方米，合计7.9万。</t>
  </si>
  <si>
    <t>教学楼维修改造320万元。立项依据：经报市政府朱祥霖副市长同意在市工读学校（目前无在籍学生）加挂抚顺市青少年法制教育实践基地，需对原教学楼进行维修改造。工读学校教学楼始建于1979年10月（原16中）校址座落于东洲区锦山街6－8号，占地面积31054平方米，建筑面积4746.12平方米。现有教职工38人。</t>
  </si>
  <si>
    <t>抚顺市教育局本级</t>
  </si>
  <si>
    <t xml:space="preserve">  教育业务专项</t>
  </si>
  <si>
    <t>为依法保证行政管理工作的正常进行，维护本单位的合法权益，市教育局聘请法律顾问，顾问费3万元。</t>
  </si>
  <si>
    <t>企业单位</t>
  </si>
  <si>
    <t>非政府采购</t>
  </si>
  <si>
    <t>其他教育费附加安排的支出</t>
  </si>
  <si>
    <t>事业单位</t>
  </si>
  <si>
    <t>政府采购</t>
  </si>
  <si>
    <t xml:space="preserve">  普通高校、外语口试考试</t>
  </si>
  <si>
    <t>其他教育管理事务支出</t>
  </si>
  <si>
    <t>监控系统网络费</t>
  </si>
  <si>
    <t xml:space="preserve">  研究生考试</t>
  </si>
  <si>
    <t xml:space="preserve">  成人考试、大学英语考试</t>
  </si>
  <si>
    <t xml:space="preserve">  初中升学考试</t>
  </si>
  <si>
    <t>中考试卷、答题卡网上评卷扫描技术服务费</t>
  </si>
  <si>
    <t>中考软件升级及现场服务费</t>
  </si>
  <si>
    <t xml:space="preserve">  自学考试、自考学历认定、毕业生审定</t>
  </si>
  <si>
    <t xml:space="preserve">  普通高中学业水平考试</t>
  </si>
  <si>
    <t xml:space="preserve">  初中学科结业考试</t>
  </si>
  <si>
    <t>计算机软件现场服务费</t>
  </si>
  <si>
    <t>抚顺市教育信息管理中心</t>
  </si>
  <si>
    <t xml:space="preserve">  教育统计费用</t>
  </si>
  <si>
    <t>教育统计布置会、汇总会，基础教育，学前，中职 ，共18人次参加，资金0.2万元；召集本市布置会及汇总会，统计操作培训资料印刷，教育统计条例资料印刷，共需资金2.8万元；统计年鉴汇总大本印刷费1.1万元；汇总数据手册印刷费0.5万元；本市到各校核实数据、陪同各省到各校核实数据差旅费0.4万元。</t>
  </si>
  <si>
    <t>机关资本性支出359.79万元：一、设备购置289.84万元：1、专用设备购置289.84万元，市级综合管理平台1个，计5.34万元；2、高科技作弊侦测服务器17个，计9.69万元；3、作弊防控软件17个，计9.35万元；4、高科技屏弊终端432个，计15.98万元；5、电脑17个，计9.35万元；6、交换机32个，计3.2万元；7、机柜17个，计1.36万元。二、其他附属材料等69.96万元：1、天线支架17个，计0.68万元；2、屏弊终端支架423套，计2.16万元；3、网线、电源线、管材、等67.1</t>
  </si>
  <si>
    <r>
      <t>0</t>
    </r>
    <r>
      <rPr>
        <sz val="9"/>
        <rFont val="宋体"/>
        <family val="0"/>
      </rPr>
      <t>1</t>
    </r>
  </si>
  <si>
    <r>
      <t>0</t>
    </r>
    <r>
      <rPr>
        <sz val="9"/>
        <rFont val="宋体"/>
        <family val="0"/>
      </rPr>
      <t>2</t>
    </r>
  </si>
  <si>
    <r>
      <t>2</t>
    </r>
    <r>
      <rPr>
        <sz val="9"/>
        <rFont val="宋体"/>
        <family val="0"/>
      </rPr>
      <t>05</t>
    </r>
  </si>
  <si>
    <r>
      <t>0</t>
    </r>
    <r>
      <rPr>
        <sz val="9"/>
        <rFont val="宋体"/>
        <family val="0"/>
      </rPr>
      <t>9</t>
    </r>
  </si>
  <si>
    <r>
      <t>9</t>
    </r>
    <r>
      <rPr>
        <sz val="9"/>
        <rFont val="宋体"/>
        <family val="0"/>
      </rPr>
      <t>9</t>
    </r>
  </si>
  <si>
    <t>205</t>
  </si>
  <si>
    <t>30201</t>
  </si>
  <si>
    <t>3020101</t>
  </si>
  <si>
    <t>30207</t>
  </si>
  <si>
    <t>3020701</t>
  </si>
  <si>
    <t>30211</t>
  </si>
  <si>
    <t>3021101</t>
  </si>
  <si>
    <t>30213</t>
  </si>
  <si>
    <t>3021301</t>
  </si>
  <si>
    <t>30216</t>
  </si>
  <si>
    <t>3021601</t>
  </si>
  <si>
    <t>30217</t>
  </si>
  <si>
    <t>3021701</t>
  </si>
  <si>
    <t>30228</t>
  </si>
  <si>
    <t>3022801</t>
  </si>
  <si>
    <t>3022802</t>
  </si>
  <si>
    <t>30231</t>
  </si>
  <si>
    <t>3023101</t>
  </si>
  <si>
    <t>30239</t>
  </si>
  <si>
    <t>3023901</t>
  </si>
  <si>
    <t>30299</t>
  </si>
  <si>
    <t>3029902</t>
  </si>
  <si>
    <t>30208</t>
  </si>
  <si>
    <t>3020804</t>
  </si>
  <si>
    <t>抚顺市教育局本级</t>
  </si>
  <si>
    <t>抚顺市教育局</t>
  </si>
  <si>
    <t>上级提前告知转移支付资金</t>
  </si>
  <si>
    <t>抚顺市教育局本级</t>
  </si>
  <si>
    <t>教师到农村及西藏支教专项</t>
  </si>
  <si>
    <t>预计城镇教师支援农村教育30人.今年起选派三名高中老师赴西藏拉萨那曲第二高级中学完成为期三年的支教任务。</t>
  </si>
  <si>
    <t>全年</t>
  </si>
  <si>
    <t>3名高中教师赴西藏完成为期三年的支教任务。</t>
  </si>
  <si>
    <t>顺城区支教3人</t>
  </si>
  <si>
    <t>望花区支教3人。</t>
  </si>
  <si>
    <t>东洲区支教3人。</t>
  </si>
  <si>
    <t>带动和培训当地教师。</t>
  </si>
  <si>
    <t>提升西藏教育内涵式发展。</t>
  </si>
  <si>
    <t>确保提高农村教师队伍整体素质。</t>
  </si>
  <si>
    <t>促进城乡教育交流。</t>
  </si>
  <si>
    <t>教育活动经费</t>
  </si>
  <si>
    <t>1、加强青少年体育锻炼，增强青少年体质。培养学生德、智、体、美全面发展的能力，丰富学生文化生活。2、进一步增强教师职业光荣感、责任感和使命感，进一步营造尊师重教的良好社会氛围，办好人民满意教育。</t>
  </si>
  <si>
    <t>全市7000余名运动员参与到各项比赛中。</t>
  </si>
  <si>
    <t>举办摇篮工程比赛6场，参赛学生8000余人。</t>
  </si>
  <si>
    <t>走访慰问贫困教师50人。</t>
  </si>
  <si>
    <t>评选先进集体10个、师德标兵10人、先进个人100人。</t>
  </si>
  <si>
    <t>提高学生身体健康水平和运动技能，发现和输送体育优秀人才。</t>
  </si>
  <si>
    <t>培养学生健康的审美情趣和良好的艺术修养。</t>
  </si>
  <si>
    <t>增强教师职业的光荣感、责任感和使命感，促进抚顺教育更好发展。</t>
  </si>
  <si>
    <t>讲好教育故事，传承雷锋精神，用教师的好声音传递教育正能量。</t>
  </si>
  <si>
    <t>教育系统教师培训费</t>
  </si>
  <si>
    <t>提升学校管理水平，提高教师的教学质量，增强社会家长的满意度。</t>
  </si>
  <si>
    <t>校长、教师队伍整体素质提升</t>
  </si>
  <si>
    <t>关键部门业务能力提升</t>
  </si>
  <si>
    <t>班主任的班级管理能力增强</t>
  </si>
  <si>
    <t>教学质量提升</t>
  </si>
  <si>
    <t>学校管理水平提升</t>
  </si>
  <si>
    <t>教师的教学质量提高</t>
  </si>
  <si>
    <t>社会家长的满意度增强</t>
  </si>
  <si>
    <t>学生对班主任的满意度增强</t>
  </si>
  <si>
    <t>教育业务专项</t>
  </si>
  <si>
    <t>1、为保证教育法律、法规、规章和国家教育方针、政策的贯彻执行，实施素质教育，提高教育质量，促进教育公平，推动教育事业科学发展。2、通过安全宣传、演练，提高师生安全意识和应急避险、逃生自救能力，提高师生的自我防护、快速反应和应急处理能力。3、通过中考统一命题，确保中考公平公正、圆满顺利。4、通过直属学校和事业单位招聘，保障直属学校和事业单位教育教学工作对教师及工作人员的正常需求。5、通过教育纠风的专项治理，着力解决群众反映强烈的教育突出问题，民主评议教育政风行风，规范教育收费治理教育乱收费，查处学校和教师违规行为。6、通过初二年级地理、生物学科结业考试，强化地理、生物学科教学质量，确保考试公平公正进行。</t>
  </si>
  <si>
    <t>完成对8个县区政府教育目标完成情况考核。</t>
  </si>
  <si>
    <t>赴高校招聘教师40人，面向社会公开招聘教师50人。</t>
  </si>
  <si>
    <t>为3958人发放高中毕业证书。</t>
  </si>
  <si>
    <t>为直属学校100人评定教师职称，为县区学校200人评定教师职称，为其他教育机构从事教育教学人员100人评定教师职称。</t>
  </si>
  <si>
    <t>推动个县区政府加大对教育的投入，完成省政府对各市政府教育工作完成情况目标，完成义务教育均衡国家验收，提升社会对教育满意度。</t>
  </si>
  <si>
    <t>为市直属学校教师队伍补充力量，提高直属学校教师队伍素质。</t>
  </si>
  <si>
    <t>更好地调动教师工作积极性，使教师更好地完成教学任务，促进教师队伍整体水平提升。</t>
  </si>
  <si>
    <t>确保正常行政工作依法进行，确保重要会议及重大节日期间教育系统稳定，确保教育系统信访量逐年减少。</t>
  </si>
  <si>
    <t>课程研发经费</t>
  </si>
  <si>
    <t>完成区域特色课程教材《美丽抚顺》及研学旅行实践活动课程案例，完成1-9年级家长学校课程汇编。</t>
  </si>
  <si>
    <t>区域特色课程教材《美丽抚顺》</t>
  </si>
  <si>
    <t>研学旅行实践活动课程案例</t>
  </si>
  <si>
    <t>小学、初中阶段家长学校课程方案</t>
  </si>
  <si>
    <t>1-9年级家长学校课程汇编</t>
  </si>
  <si>
    <t>规范义务教育阶段家长学校工作</t>
  </si>
  <si>
    <t>让学生从小知家乡、爱家乡，长大后记挂家乡，为建设家乡做贡献。</t>
  </si>
  <si>
    <t>科学有序开展家长学校教育工作</t>
  </si>
  <si>
    <t>探究中小学开展社会主义核心教育的策略</t>
  </si>
  <si>
    <t>设计费</t>
  </si>
  <si>
    <t>按照国家标准进行施工图设计</t>
  </si>
  <si>
    <t>按照施工图进行设计</t>
  </si>
  <si>
    <t>确保工程顺利完成</t>
  </si>
  <si>
    <t>市民业余学习经费</t>
  </si>
  <si>
    <t>弘扬社会主义核心价值观，宣传全民终身学习理念，推进学习型城市建设，不断提高市民文化素养，培养健康向上的情趣爱好，为促进大众创业、万众创新，加快推进我市转型振兴发展，构建幸福美丽抚顺，营造健康和谐、文明有序的社会环境。</t>
  </si>
  <si>
    <t>制作微课265节课。</t>
  </si>
  <si>
    <t>受众10万人次。</t>
  </si>
  <si>
    <t>弘扬社会主义核心价值观，宣传全民终身学习理念</t>
  </si>
  <si>
    <t>推进学习型城市建设，不断提高市民文化素养</t>
  </si>
  <si>
    <t>加快推进我市转型振兴发展，营造健康和谐、文明有序的社会环境</t>
  </si>
  <si>
    <t>特殊教育专项</t>
  </si>
  <si>
    <t>增强特殊教育教师教育教学技能，提升特殊教育教师队伍素质，深化特殊教育学校教育教学改革，进一步提高教育质量；丰富残疾学生的校园文化生活，增强残疾学生的生存信心，为残疾学生的生存与发展奠基。</t>
  </si>
  <si>
    <t>开展送教上门服务。</t>
  </si>
  <si>
    <t>学生参加比赛若干次。</t>
  </si>
  <si>
    <t>增强特殊教育教师教育教学技能，提升特殊教育教师素质。</t>
  </si>
  <si>
    <t>深化特殊教育学校教育教学改革，进一步提高教育质量。</t>
  </si>
  <si>
    <t>学期教育专项</t>
  </si>
  <si>
    <t xml:space="preserve">家庭是一个人成长的起点，是孩子接受教育的第一所学校，父母则是孩子的第一任教师，家庭教育是人类一切教育的基础，直接影响着孩子今后的成长。随着经济建设和教育改革的深入发展以及我国改革开放和市场经济的发展给家庭教育带来了层出不穷的新情况、新特点和新问题，使广大家长面临“生子容易，教子难“的困惑。通过举办“家庭教育质量与儿童幸福”为主题的百日家长课堂活动，要让家长们充分认识到，家庭教育是一门科学，科学、合理、系统的家庭教育对子女一生的成长起着十分重要的作用。通过开展儿童阳光体育操展演等活动的开展，通过开展儿童心理剧展演，以幼儿真实发生的故事为题材，一改庆”六一“歌舞晚会的形式，全市幼儿积极参与儿童剧的创作和展演，既体现了以幼儿为主体的理念，又在活动中帮助幼儿树立克服困难的意志品质，促进幼儿同伴合作意识、集体荣誉感等社会性的发展。 </t>
  </si>
  <si>
    <t>组织30000名家长培训。</t>
  </si>
  <si>
    <t>培训45次。</t>
  </si>
  <si>
    <t>进行一场根据绘本改编的幼儿剧展演。</t>
  </si>
  <si>
    <t>全市幼儿积极参与儿童剧的创作和展演，体现幼儿为主体的理念。</t>
  </si>
  <si>
    <t>帮助幼儿树立克服困难的意志品质，促进幼儿同伴合作意识、集体荣誉感等社会性发展。</t>
  </si>
  <si>
    <t>学生竞赛、技能大赛及体育比赛保险</t>
  </si>
  <si>
    <t>保证全市中招体育考试、高中体育学科学业水平考试体质监测及各项竞赛活动顺利开展。出现意外伤害事故能</t>
  </si>
  <si>
    <t>为体育考试保险约10000人</t>
  </si>
  <si>
    <t>为高中学业水平考试保险约9000人</t>
  </si>
  <si>
    <t>为参赛运动员保险月4000人</t>
  </si>
  <si>
    <t>举行全市系列学生竞赛4次</t>
  </si>
  <si>
    <t>保证全市中招体育考试、高中体育学科学业水平考试及各项竞赛活动顺利开展。</t>
  </si>
  <si>
    <t>出现意外伤害事故能够妥善解决，医药费由保险费用支出，和谐家长和学校关系，保证社会稳定。</t>
  </si>
  <si>
    <t>努力把社会主义核心价值体系融入中小学教育全过程。</t>
  </si>
  <si>
    <t>丰富和繁荣校园文化生活。</t>
  </si>
  <si>
    <t>应急排险除漏</t>
  </si>
  <si>
    <t>消除学校安全隐患</t>
  </si>
  <si>
    <t>学校专职保安经费</t>
  </si>
  <si>
    <t>负责守护好学校,保证学校公共财产不受损失,保证师生人身安全</t>
  </si>
  <si>
    <t>雇佣专职保安47人</t>
  </si>
  <si>
    <t>为13所学校提供专职保安</t>
  </si>
  <si>
    <t>保证校园安全稳定</t>
  </si>
  <si>
    <t>保证学校公共财产不受损失</t>
  </si>
  <si>
    <t>保证师生人身安全</t>
  </si>
  <si>
    <t>抚顺一职专</t>
  </si>
  <si>
    <t>一职专幼儿园运行经费</t>
  </si>
  <si>
    <t>托费收入达到100万元，年招生达到220人次。</t>
  </si>
  <si>
    <t>托费收入达到100万元。</t>
  </si>
  <si>
    <t>一职专双创实训室</t>
  </si>
  <si>
    <t>为加速推进我市现代职业教育体系，提升职业教育创新创业能力，深化人才培养、教学模式等改革，使学生在学习过程中获得创新能力，提高其就业竞争力。</t>
  </si>
  <si>
    <t>年初开始采购设备</t>
  </si>
  <si>
    <t>采购设备16.45万元</t>
  </si>
  <si>
    <t>加速推进我市现代职业教育体系建设，起到试点作用。</t>
  </si>
  <si>
    <t>深化我市职业教育人才培养、教学模式等改革。</t>
  </si>
  <si>
    <t>为加速推进我市现代职业教育体系建设。</t>
  </si>
  <si>
    <t>提升职业教育创新创业能力</t>
  </si>
  <si>
    <t>深化人才培养、教学模式等改革</t>
  </si>
  <si>
    <t>使学生在学习过程中获得创新能力，提高其就业竞争力。</t>
  </si>
  <si>
    <t>大门及守卫室维修改造和丁字型连廊修建项目</t>
  </si>
  <si>
    <t>改善办学条件和办学环境，提高教学质量</t>
  </si>
  <si>
    <t>2018年5月招投票，7月开始施工，9月底完工</t>
  </si>
  <si>
    <t>一、大门及守卫维修1、大门守卫室重建（两层）100m2*2100.00=210,000.00元；2、电动拉门18米*1800.00=32，400.00元；3、门洞（含学校名的钛金字）10米*1,200.00=12，000.00元。合计：254，400.00元。二、丁字型连廊：采用国标的300mm工字钢骨架带护栏，带窗户玻璃和透视阳光板，廊洞内地面和周边及棚顶的装修、照明等。其中廊洞宽3米，高3.28米，两楼之间宽10米，到停车场的距离17米，面积95平方米，距离地面5米高。工程总造价：95平方米*4,164.21=395，600.00元</t>
  </si>
  <si>
    <t>教学环境改善，教学质量提高</t>
  </si>
  <si>
    <t>供暖管线和照明灯具改造</t>
  </si>
  <si>
    <t>改善供暖效果，全隐患，提高教学环境质量</t>
  </si>
  <si>
    <t>按时完成</t>
  </si>
  <si>
    <t>长度680米*1088.2元/米=74万元</t>
  </si>
  <si>
    <t>抚顺市第一中学</t>
  </si>
  <si>
    <t>太阳能热水系统维修（护）费</t>
  </si>
  <si>
    <t>维修完成后满足师生正常使用</t>
  </si>
  <si>
    <t>预计2018年投入10万元维修</t>
  </si>
  <si>
    <t>完成集热系统造价10万元的维修（护）</t>
  </si>
  <si>
    <t>节约能源、保护环境、达到师生满意。</t>
  </si>
  <si>
    <t>综合楼建设</t>
  </si>
  <si>
    <t>进一步提升学校的办学条件，适应学校发展的整体规划。</t>
  </si>
  <si>
    <t>计划于2018年度完工</t>
  </si>
  <si>
    <t>完成综合楼配套300万元工程建设，达到验收指标。</t>
  </si>
  <si>
    <t>体现学校环境育人，文化育人理念、为师生营造温馨的生活、学习氛围。</t>
  </si>
  <si>
    <t>实验楼及宿舍楼改造</t>
  </si>
  <si>
    <t>配合新的教育教学改革，达到学生住宿管理标准。</t>
  </si>
  <si>
    <t>计划于2018年度改造完成。</t>
  </si>
  <si>
    <t>完成建筑工程、装饰装修工程、机电设备安装工程及外墙保温工程总造价207万元。</t>
  </si>
  <si>
    <t>营造文化育人环境，提升文化育人功能。</t>
  </si>
  <si>
    <t>抚顺市第二中学</t>
  </si>
  <si>
    <t>校办集体工人人员经费</t>
  </si>
  <si>
    <t>保障校办集体工人人员经费</t>
  </si>
  <si>
    <t>2018年全年</t>
  </si>
  <si>
    <t>维护社会稳定</t>
  </si>
  <si>
    <t>体育馆射击场地更换改造</t>
  </si>
  <si>
    <t>提高场地使用效益</t>
  </si>
  <si>
    <t>为学生提供足球训练场地</t>
  </si>
  <si>
    <t>艺术中心室内装饰</t>
  </si>
  <si>
    <t>改善教育教学环境，开展学生素质教育</t>
  </si>
  <si>
    <t>归还开行贷款本金及利息</t>
  </si>
  <si>
    <t>归还贷款本金及利息</t>
  </si>
  <si>
    <t>抚顺市第六中学</t>
  </si>
  <si>
    <t>教学楼2#宿舍楼维修改造</t>
  </si>
  <si>
    <t>2018年</t>
  </si>
  <si>
    <t>使学校宿舍楼焕然一新</t>
  </si>
  <si>
    <t>使闲置的房产得到充份利用</t>
  </si>
  <si>
    <t>改善了学生的学习环境和住宿环境。</t>
  </si>
  <si>
    <t>解决学生住宿难的问题。</t>
  </si>
  <si>
    <t>学生综合社会实践课所需耗材</t>
  </si>
  <si>
    <t>2018年全年</t>
  </si>
  <si>
    <t>为科技中心购置船模5760只。购置车模5760只</t>
  </si>
  <si>
    <t>为编结专业购编结用绳。为天文地理购卡纸。为奥妙建筑购泡沫板。为趣味电子购电子积木60套。为机器人专业购机器人8套。</t>
  </si>
  <si>
    <t>为广告设计购置纸张、颜料。为生物博士购置农药检测仪。</t>
  </si>
  <si>
    <t>为布艺购置布，为物理博士购置收音机零件。为书艺专业购置印石。</t>
  </si>
  <si>
    <t>使学生提高动手能力</t>
  </si>
  <si>
    <t>使学生提高社会实践能力</t>
  </si>
  <si>
    <t>提供社会发展所需要的各方面的人才</t>
  </si>
  <si>
    <t>抚顺市第十中学</t>
  </si>
  <si>
    <t>第一教学楼改扩建工程</t>
  </si>
  <si>
    <t>改善办学条件，提高教学质量。</t>
  </si>
  <si>
    <t>2018年6月开工，9月完工</t>
  </si>
  <si>
    <t>改善办学条件</t>
  </si>
  <si>
    <t>教学环境改善，教学质量提高。</t>
  </si>
  <si>
    <t>校园文化环境建设</t>
  </si>
  <si>
    <t>2018年年末完工</t>
  </si>
  <si>
    <t>办学环境改善，教学质量提高。</t>
  </si>
  <si>
    <t>抚顺市第十二中学</t>
  </si>
  <si>
    <t>更新体育用品</t>
  </si>
  <si>
    <t>2018年</t>
  </si>
  <si>
    <t>专业材料费1万元：1、训练钉子鞋0.6万元，20双，单价300元；2、训练哑铃0.4万元，10套，单价400元。</t>
  </si>
  <si>
    <t>更新体育设备，提高学生体育训练积极性。</t>
  </si>
  <si>
    <t>提高训练效果</t>
  </si>
  <si>
    <t xml:space="preserve">    为了满足教育教学需要，保证校园安全，学校进行电增容及校园线路改造</t>
  </si>
  <si>
    <t>2018--2019年</t>
  </si>
  <si>
    <t>大型修缮90万元。学校现电量190千瓦需增容到400千瓦，需对校园线路进行改造（其中：教室进户线铜线4平）。其中：一、外线部分：架设10千伏线路、制作电缆台架1处、敷设10千伏铝芯70mm2电缆、安装箱变1座（变压器容量400KVA）、敷设低压电缆铝芯，（箱变至南、北教学楼），敷设低压电缆铝芯（箱变至食堂）。</t>
  </si>
  <si>
    <t>二、内线部分：改造低压总配电屏3个（南北教学楼和食堂）、改造楼层二级配电箱、改造教室三级配电箱、更换绝缘电线BVV16×4（总配电屏至楼层，配二级电箱）、更换绝缘电线BVV4×2（楼层配二级电箱至教室，配三级电箱）。</t>
  </si>
  <si>
    <t>满足教育教学用电需要。</t>
  </si>
  <si>
    <t>保证校园用电安全。</t>
  </si>
  <si>
    <t>抚顺市朝鲜族第一中学</t>
  </si>
  <si>
    <t>民族教育专项</t>
  </si>
  <si>
    <t>通过民族教育专项资金，保障民族学校正常运转，进一步提升教育教学质量。</t>
  </si>
  <si>
    <t>商品和服务支出45万元。一、办公费17.5万元：1、油墨版纸硒鼓电脑耗材等4万元；2、复印纸书刊纸等3万元；3、报刊杂志及朝鲜文版各种材料等6.5万元；4、办公文销用品4万元。二、水费4.5万元。三、电费10万元。四、邮电费3万元。五、培训费7万元，用于教育教学人员赴延边、丹东等多省市民族学校观摩学习，赴上海观摩学习走班制及新高考新课改模式。六、维修（护）费3万元，用于校舍及教学设备维修。</t>
  </si>
  <si>
    <t>保障了学校的正常运转。通过“走出去”方式，提高教学人员业务素质，开阔视野，提升教学质量，从而达到学生受益，学生满意。</t>
  </si>
  <si>
    <t>主教学楼扩建工程</t>
  </si>
  <si>
    <t>保证能出20个教室、专业化教室及部分办公室，本项目的建设为校舍达标项目，符合该校师生的愿望，能够解决学校专业教室和图书馆不足的问题，同时将提升当地的综合配套居住区环境建设，项目建设是必要的。，同时将提升当地的综合配套居住区环境建设，项目建设是必要的。</t>
  </si>
  <si>
    <t>2018年全年。</t>
  </si>
  <si>
    <t>教师进修学院附属中学现为30个教学班，现有建筑面积11545.8平方米，尚缺1996.2平方米才能达到《城市普通中小学校校舍建设标准》-普通初级中学30个班型用房使用面积标准。根据现有建筑情况，贴建建筑面积为2463平方米的综合楼。我校保证在2018年内按照工程施工进度保质保量完成。</t>
  </si>
  <si>
    <t>学校校舍现有使用面积不足，无图书馆，专业教室及办公用房面积无法达到使用标准。学校图书馆是学生学习、社交以及进行思想政治教育，培养学生集体主义，树立正确的世界观、人生观、价值观的重要场所。不同的学生的教育背景、家庭环境、成长经历不同，对国家、社会、对未来人生的看法也会有所不同，通过建设学生图书馆并加强规范化标准管理，为学生学习、生活提供良好的学习生活环境因此只有对校舍进行扩建，才能满足学校教学的基本需要，才能确保2018级新生能如期入学。</t>
  </si>
  <si>
    <t>外墙保温改造</t>
  </si>
  <si>
    <t>能够解决冬季室内温度过低等问题，项目建设是必要的。</t>
  </si>
  <si>
    <t>2018年全年。</t>
  </si>
  <si>
    <t>解决冬季室内温度过低等问题</t>
  </si>
  <si>
    <t>解决冬季室内温度过低等问题，为广大师生提供温暖舒适的学习及办公环境。</t>
  </si>
  <si>
    <t>抚顺市实验中学</t>
  </si>
  <si>
    <t>南北校区教学楼改造</t>
  </si>
  <si>
    <t>有效保证正常经营教学秩序</t>
  </si>
  <si>
    <t>18年3-5月工程评审、审批、招标7月末施工8月中旬工程结束9月份工程评审10月份工程付款</t>
  </si>
  <si>
    <t>学生受益</t>
  </si>
  <si>
    <t>改变校容校貌</t>
  </si>
  <si>
    <t>抚顺市新华朝鲜族小学</t>
  </si>
  <si>
    <t>新华朝小幼儿园办园经费</t>
  </si>
  <si>
    <t>通过幼儿园正常运转，使幼儿接受学前教育。</t>
  </si>
  <si>
    <t>保证临时人员13人正常工资发放；</t>
  </si>
  <si>
    <t>保证幼儿园正常运转。</t>
  </si>
  <si>
    <t>民族教育专项</t>
  </si>
  <si>
    <t>通过民族教育专项资金，保障民族学校的正常运转</t>
  </si>
  <si>
    <t>以民族教育专项经费20万元，对事业单位经常性补助，用于商品和服务支出；主要用于1、办公经费19.3万元；2、培训费0.7万元。</t>
  </si>
  <si>
    <t>乒乓球馆维修/教学楼及平房防水和教学楼大白</t>
  </si>
  <si>
    <t>1.为国家输送优秀的乒乓球运动员2.给学生提供良好的学习环境3.使学校校园环境得到提高</t>
  </si>
  <si>
    <t>为国家输送人才，学生从中得到发展，培养学生德质体全面发展，使学生在学习之外技能得到提高</t>
  </si>
  <si>
    <t>抚顺市工读学校</t>
  </si>
  <si>
    <t>教学楼维修改造</t>
  </si>
  <si>
    <t>320万元教学楼维修。立项依据：经报市政府朱祥霖副市长同意在市工读学校（目前无在籍学生）加挂抚顺市青少年法制教育实践基地，需对原教学楼进行维修改造。工读学校教学楼始建于1979年10月（原16中）校址座落于东洲区锦山街6－8号，占地面积31054平方米，建筑面积4746.12平方米。现有教职工38人。</t>
  </si>
  <si>
    <t>法制宣传工作经费</t>
  </si>
  <si>
    <t>支出15万元。用于法制宣传工作到基层宣传，条幅，宣传单，证书，印刷手册，定制光盘，法制竞赛等等发生的教育费用。</t>
  </si>
  <si>
    <t>抚顺市招生办</t>
  </si>
  <si>
    <t>成人考试、大学英语考试</t>
  </si>
  <si>
    <t>通过成人考试、大学英语考试，使考生文化水平、学历水平有了一定的提高，给国家培养有用人才。</t>
  </si>
  <si>
    <t>1、 成人考试为10月中上旬。2、大学英语考试为6月中旬和12月中旬。</t>
  </si>
  <si>
    <t>成人报名考试人数为3150人。</t>
  </si>
  <si>
    <t>大学英语考试报名人数为5000人。</t>
  </si>
  <si>
    <t>成人学士学位外语考试费</t>
  </si>
  <si>
    <t>保证5200名考生顺利参加考试。</t>
  </si>
  <si>
    <t>2017年11月份</t>
  </si>
  <si>
    <t>学士学位考试报名人数为8000人。</t>
  </si>
  <si>
    <t>通过学士学位考试获取学位证书。</t>
  </si>
  <si>
    <t>初中学科结业考试</t>
  </si>
  <si>
    <t>通过初二生物、地理结业考试，完成学生阶段性学习，测试学生生物、地理学习水平。</t>
  </si>
  <si>
    <t>6月份至12月份</t>
  </si>
  <si>
    <t>初二生物、地理考生数各为12000人。</t>
  </si>
  <si>
    <t>测试学生生物、地理学习水平。</t>
  </si>
  <si>
    <t>高职专升本考试费</t>
  </si>
  <si>
    <t>通过高职专升本考试，使考生文化水平、学历水平有了一定的提高，给国家培养有用人才。</t>
  </si>
  <si>
    <t>7月份</t>
  </si>
  <si>
    <t>成人报名考试人数为1400人。</t>
  </si>
  <si>
    <t>保证向上级院校输送合格人才，择优录取。</t>
  </si>
  <si>
    <t>普通高校报名考试、外语口试</t>
  </si>
  <si>
    <t>通过普通高校考试、外语考试，使考生文化水平有一定提高，给国家培养有用人才。</t>
  </si>
  <si>
    <t>5-9月</t>
  </si>
  <si>
    <t>普通高校报名考试人数为 10000  人。</t>
  </si>
  <si>
    <t>普通高校招生考试口试报名人数为  6000 人。</t>
  </si>
  <si>
    <t>考生外语口试获得等级成绩。</t>
  </si>
  <si>
    <t>初中升学报名考试</t>
  </si>
  <si>
    <t>通过中考考试，使考生文化水平有了提高，给国家培养人才。</t>
  </si>
  <si>
    <t>4月份至11月份</t>
  </si>
  <si>
    <t>中考报名考试人数为15000人。</t>
  </si>
  <si>
    <t>保证向高等学校输送合格人才，择优录取。</t>
  </si>
  <si>
    <t>普通高校美术考试</t>
  </si>
  <si>
    <t>保证500名考生顺利参加考试</t>
  </si>
  <si>
    <t>11月份</t>
  </si>
  <si>
    <t>全市美术加试考试。</t>
  </si>
  <si>
    <t>通过美术加试考试获取加试证，顺利参加高考。</t>
  </si>
  <si>
    <t>普通高中学业水平考试</t>
  </si>
  <si>
    <t>通过普通高中学业水平考试，使考生文化水平有所提高，给国家培养有用人才。</t>
  </si>
  <si>
    <t>3月－12月</t>
  </si>
  <si>
    <t>普通高校学业水平考试人数为12000人。</t>
  </si>
  <si>
    <t>保证向上级院校输送合格人才，获取高中毕业证书。</t>
  </si>
  <si>
    <t>全国中小学教师资格证考试</t>
  </si>
  <si>
    <t>通过考试，全国中小学教师获得从业资格证。</t>
  </si>
  <si>
    <t>3月，11月</t>
  </si>
  <si>
    <t>全国中小学教师资格证考生为11500人。</t>
  </si>
  <si>
    <t>保证教师获得资格证，以便从事教师工作。</t>
  </si>
  <si>
    <t>上缴省各类报名考试费</t>
  </si>
  <si>
    <t>及时上缴各类考试报名费。</t>
  </si>
  <si>
    <t>12月份上缴报名考试费。</t>
  </si>
  <si>
    <t>外语口试报名费6000人。</t>
  </si>
  <si>
    <t>每年在9月份上缴报名考试费。</t>
  </si>
  <si>
    <t>研究生报名考试</t>
  </si>
  <si>
    <t>通过研究生考试，使考生学历水平有了一定的提高，给国家培养有用人才。</t>
  </si>
  <si>
    <t>10月份网上报名。11月中旬信息确认。12月份考试。</t>
  </si>
  <si>
    <t>研究生报名考试人数为4200人。</t>
  </si>
  <si>
    <t>自学考试、自考学历认定、毕业生审定</t>
  </si>
  <si>
    <t>通过自考考试、学历认定、毕业生审定、实践环节、英语等级考试、计算机等级考试，是考生文化水平有了提高，给国家培养人才。</t>
  </si>
  <si>
    <t>1、自学考试为4月份、10月份。2、自学考试学历认定为3月份、9月份。3、自学考试毕业生审定为6月份、12月份。4、实践环节报名为6月份、12月份。5、英语等级、计算机等级考试为3月份、9月份。</t>
  </si>
  <si>
    <t>自学考试报名科次16000科。</t>
  </si>
  <si>
    <t>英语等级考试人数为2000人。</t>
  </si>
  <si>
    <t>计算机等级考试人数20000人。</t>
  </si>
  <si>
    <t>自学考试学历认定人数为1000人。
自考考试毕业生审定人数为1000人。</t>
  </si>
  <si>
    <t xml:space="preserve">保证考生获取单科合格证、学历认定证、毕业证书。
</t>
  </si>
  <si>
    <t>抚顺市中小学卫生保健所</t>
  </si>
  <si>
    <t>高招体检</t>
  </si>
  <si>
    <t>考生依据体检结果合理填报高考志愿，是高校招生的重要依据</t>
  </si>
  <si>
    <r>
      <t>2018</t>
    </r>
    <r>
      <rPr>
        <sz val="10"/>
        <rFont val="宋体"/>
        <family val="0"/>
      </rPr>
      <t>年</t>
    </r>
    <r>
      <rPr>
        <sz val="10"/>
        <rFont val="Times New Roman"/>
        <family val="1"/>
      </rPr>
      <t>4</t>
    </r>
    <r>
      <rPr>
        <sz val="10"/>
        <rFont val="宋体"/>
        <family val="0"/>
      </rPr>
      <t>月份</t>
    </r>
  </si>
  <si>
    <r>
      <t>对事业单位经常性补助</t>
    </r>
    <r>
      <rPr>
        <sz val="10"/>
        <rFont val="Times New Roman"/>
        <family val="1"/>
      </rPr>
      <t>9.4</t>
    </r>
    <r>
      <rPr>
        <sz val="10"/>
        <rFont val="宋体"/>
        <family val="0"/>
      </rPr>
      <t>万元：（一）商品和服务支出</t>
    </r>
    <r>
      <rPr>
        <sz val="10"/>
        <rFont val="Times New Roman"/>
        <family val="1"/>
      </rPr>
      <t>9.4</t>
    </r>
    <r>
      <rPr>
        <sz val="10"/>
        <rFont val="宋体"/>
        <family val="0"/>
      </rPr>
      <t>万元：</t>
    </r>
    <r>
      <rPr>
        <sz val="10"/>
        <rFont val="Times New Roman"/>
        <family val="1"/>
      </rPr>
      <t>1</t>
    </r>
    <r>
      <rPr>
        <sz val="10"/>
        <rFont val="宋体"/>
        <family val="0"/>
      </rPr>
      <t>、办公费</t>
    </r>
    <r>
      <rPr>
        <sz val="10"/>
        <rFont val="Times New Roman"/>
        <family val="1"/>
      </rPr>
      <t>9.4</t>
    </r>
    <r>
      <rPr>
        <sz val="10"/>
        <rFont val="宋体"/>
        <family val="0"/>
      </rPr>
      <t>万元：（</t>
    </r>
    <r>
      <rPr>
        <sz val="10"/>
        <rFont val="Times New Roman"/>
        <family val="1"/>
      </rPr>
      <t>1</t>
    </r>
    <r>
      <rPr>
        <sz val="10"/>
        <rFont val="宋体"/>
        <family val="0"/>
      </rPr>
      <t>）办公费</t>
    </r>
    <r>
      <rPr>
        <sz val="10"/>
        <rFont val="Times New Roman"/>
        <family val="1"/>
      </rPr>
      <t>1.5</t>
    </r>
    <r>
      <rPr>
        <sz val="10"/>
        <rFont val="宋体"/>
        <family val="0"/>
      </rPr>
      <t>万元：①体检电费</t>
    </r>
    <r>
      <rPr>
        <sz val="10"/>
        <rFont val="Times New Roman"/>
        <family val="1"/>
      </rPr>
      <t>0.5</t>
    </r>
    <r>
      <rPr>
        <sz val="10"/>
        <rFont val="宋体"/>
        <family val="0"/>
      </rPr>
      <t>万元；②体检网络</t>
    </r>
    <r>
      <rPr>
        <sz val="10"/>
        <rFont val="Times New Roman"/>
        <family val="1"/>
      </rPr>
      <t>1</t>
    </r>
    <r>
      <rPr>
        <sz val="10"/>
        <rFont val="宋体"/>
        <family val="0"/>
      </rPr>
      <t>万元。（</t>
    </r>
    <r>
      <rPr>
        <sz val="10"/>
        <rFont val="Times New Roman"/>
        <family val="1"/>
      </rPr>
      <t>2</t>
    </r>
    <r>
      <rPr>
        <sz val="10"/>
        <rFont val="宋体"/>
        <family val="0"/>
      </rPr>
      <t>）劳务费</t>
    </r>
    <r>
      <rPr>
        <sz val="10"/>
        <rFont val="Times New Roman"/>
        <family val="1"/>
      </rPr>
      <t>7.5</t>
    </r>
    <r>
      <rPr>
        <sz val="10"/>
        <rFont val="宋体"/>
        <family val="0"/>
      </rPr>
      <t>万元：①体检补助</t>
    </r>
    <r>
      <rPr>
        <sz val="10"/>
        <rFont val="Times New Roman"/>
        <family val="1"/>
      </rPr>
      <t>4.8</t>
    </r>
    <r>
      <rPr>
        <sz val="10"/>
        <rFont val="宋体"/>
        <family val="0"/>
      </rPr>
      <t>万元，</t>
    </r>
    <r>
      <rPr>
        <sz val="10"/>
        <rFont val="Times New Roman"/>
        <family val="1"/>
      </rPr>
      <t>30</t>
    </r>
    <r>
      <rPr>
        <sz val="10"/>
        <rFont val="宋体"/>
        <family val="0"/>
      </rPr>
      <t>人，</t>
    </r>
    <r>
      <rPr>
        <sz val="10"/>
        <rFont val="Times New Roman"/>
        <family val="1"/>
      </rPr>
      <t>20</t>
    </r>
    <r>
      <rPr>
        <sz val="10"/>
        <rFont val="宋体"/>
        <family val="0"/>
      </rPr>
      <t>天，每天</t>
    </r>
    <r>
      <rPr>
        <sz val="10"/>
        <rFont val="Times New Roman"/>
        <family val="1"/>
      </rPr>
      <t>80</t>
    </r>
    <r>
      <rPr>
        <sz val="10"/>
        <rFont val="宋体"/>
        <family val="0"/>
      </rPr>
      <t>元。②体检不合格考生由各科专家组织会诊每人次</t>
    </r>
    <r>
      <rPr>
        <sz val="10"/>
        <rFont val="Times New Roman"/>
        <family val="1"/>
      </rPr>
      <t>100</t>
    </r>
    <r>
      <rPr>
        <sz val="10"/>
        <rFont val="宋体"/>
        <family val="0"/>
      </rPr>
      <t>元</t>
    </r>
    <r>
      <rPr>
        <sz val="10"/>
        <rFont val="Times New Roman"/>
        <family val="1"/>
      </rPr>
      <t>*80</t>
    </r>
    <r>
      <rPr>
        <sz val="10"/>
        <rFont val="宋体"/>
        <family val="0"/>
      </rPr>
      <t>人、每人次</t>
    </r>
    <r>
      <rPr>
        <sz val="10"/>
        <rFont val="Times New Roman"/>
        <family val="1"/>
      </rPr>
      <t>200</t>
    </r>
    <r>
      <rPr>
        <sz val="10"/>
        <rFont val="宋体"/>
        <family val="0"/>
      </rPr>
      <t>元</t>
    </r>
    <r>
      <rPr>
        <sz val="10"/>
        <rFont val="Times New Roman"/>
        <family val="1"/>
      </rPr>
      <t>*20</t>
    </r>
    <r>
      <rPr>
        <sz val="10"/>
        <rFont val="宋体"/>
        <family val="0"/>
      </rPr>
      <t>人，计</t>
    </r>
    <r>
      <rPr>
        <sz val="10"/>
        <rFont val="Times New Roman"/>
        <family val="1"/>
      </rPr>
      <t>1.2</t>
    </r>
    <r>
      <rPr>
        <sz val="10"/>
        <rFont val="宋体"/>
        <family val="0"/>
      </rPr>
      <t>万元。③体检用消耗品</t>
    </r>
    <r>
      <rPr>
        <sz val="10"/>
        <rFont val="Times New Roman"/>
        <family val="1"/>
      </rPr>
      <t>1.5</t>
    </r>
    <r>
      <rPr>
        <sz val="10"/>
        <rFont val="宋体"/>
        <family val="0"/>
      </rPr>
      <t>万元。（</t>
    </r>
    <r>
      <rPr>
        <sz val="10"/>
        <rFont val="Times New Roman"/>
        <family val="1"/>
      </rPr>
      <t>3</t>
    </r>
    <r>
      <rPr>
        <sz val="10"/>
        <rFont val="宋体"/>
        <family val="0"/>
      </rPr>
      <t>）其他商品服务支出</t>
    </r>
    <r>
      <rPr>
        <sz val="10"/>
        <rFont val="Times New Roman"/>
        <family val="1"/>
      </rPr>
      <t>0.4</t>
    </r>
    <r>
      <rPr>
        <sz val="10"/>
        <rFont val="宋体"/>
        <family val="0"/>
      </rPr>
      <t>万元：①体检器材检测</t>
    </r>
    <r>
      <rPr>
        <sz val="10"/>
        <rFont val="Times New Roman"/>
        <family val="1"/>
      </rPr>
      <t>0.4</t>
    </r>
    <r>
      <rPr>
        <sz val="10"/>
        <rFont val="宋体"/>
        <family val="0"/>
      </rPr>
      <t>万元。</t>
    </r>
  </si>
  <si>
    <t>中小学体检</t>
  </si>
  <si>
    <t>学生体检结束后，分别向学生、家长、学校和当地教育行政部门反馈学生体检结果及上报省、国家教育行政部门学生健康评价结果</t>
  </si>
  <si>
    <r>
      <t>2018</t>
    </r>
    <r>
      <rPr>
        <sz val="10"/>
        <rFont val="宋体"/>
        <family val="0"/>
      </rPr>
      <t>年</t>
    </r>
    <r>
      <rPr>
        <sz val="10"/>
        <rFont val="Times New Roman"/>
        <family val="1"/>
      </rPr>
      <t>9-11</t>
    </r>
    <r>
      <rPr>
        <sz val="10"/>
        <rFont val="宋体"/>
        <family val="0"/>
      </rPr>
      <t>月份</t>
    </r>
  </si>
  <si>
    <r>
      <t>一、对事业单位经常性补助</t>
    </r>
    <r>
      <rPr>
        <sz val="10"/>
        <rFont val="Times New Roman"/>
        <family val="1"/>
      </rPr>
      <t>3.55</t>
    </r>
    <r>
      <rPr>
        <sz val="10"/>
        <rFont val="宋体"/>
        <family val="0"/>
      </rPr>
      <t>万元：（一）商品和服务支出</t>
    </r>
    <r>
      <rPr>
        <sz val="10"/>
        <rFont val="Times New Roman"/>
        <family val="1"/>
      </rPr>
      <t>3.55</t>
    </r>
    <r>
      <rPr>
        <sz val="10"/>
        <rFont val="宋体"/>
        <family val="0"/>
      </rPr>
      <t>万元：</t>
    </r>
    <r>
      <rPr>
        <sz val="10"/>
        <rFont val="Times New Roman"/>
        <family val="1"/>
      </rPr>
      <t>1</t>
    </r>
    <r>
      <rPr>
        <sz val="10"/>
        <rFont val="宋体"/>
        <family val="0"/>
      </rPr>
      <t>、办公费</t>
    </r>
    <r>
      <rPr>
        <sz val="10"/>
        <rFont val="Times New Roman"/>
        <family val="1"/>
      </rPr>
      <t>3.55</t>
    </r>
    <r>
      <rPr>
        <sz val="10"/>
        <rFont val="宋体"/>
        <family val="0"/>
      </rPr>
      <t>万元：（</t>
    </r>
    <r>
      <rPr>
        <sz val="10"/>
        <rFont val="Times New Roman"/>
        <family val="1"/>
      </rPr>
      <t>1</t>
    </r>
    <r>
      <rPr>
        <sz val="10"/>
        <rFont val="宋体"/>
        <family val="0"/>
      </rPr>
      <t>）办公费</t>
    </r>
    <r>
      <rPr>
        <sz val="10"/>
        <rFont val="Times New Roman"/>
        <family val="1"/>
      </rPr>
      <t>1.5</t>
    </r>
    <r>
      <rPr>
        <sz val="10"/>
        <rFont val="宋体"/>
        <family val="0"/>
      </rPr>
      <t>万元：①体检消耗品</t>
    </r>
    <r>
      <rPr>
        <sz val="10"/>
        <rFont val="Times New Roman"/>
        <family val="1"/>
      </rPr>
      <t>1.1</t>
    </r>
    <r>
      <rPr>
        <sz val="10"/>
        <rFont val="宋体"/>
        <family val="0"/>
      </rPr>
      <t>万元；②印刷费</t>
    </r>
    <r>
      <rPr>
        <sz val="10"/>
        <rFont val="Times New Roman"/>
        <family val="1"/>
      </rPr>
      <t>0.4</t>
    </r>
    <r>
      <rPr>
        <sz val="10"/>
        <rFont val="宋体"/>
        <family val="0"/>
      </rPr>
      <t>万元；（</t>
    </r>
    <r>
      <rPr>
        <sz val="10"/>
        <rFont val="Times New Roman"/>
        <family val="1"/>
      </rPr>
      <t>2</t>
    </r>
    <r>
      <rPr>
        <sz val="10"/>
        <rFont val="宋体"/>
        <family val="0"/>
      </rPr>
      <t>）劳务费</t>
    </r>
    <r>
      <rPr>
        <sz val="10"/>
        <rFont val="Times New Roman"/>
        <family val="1"/>
      </rPr>
      <t>2.05</t>
    </r>
    <r>
      <rPr>
        <sz val="10"/>
        <rFont val="宋体"/>
        <family val="0"/>
      </rPr>
      <t>万元：①体检补助，</t>
    </r>
    <r>
      <rPr>
        <sz val="10"/>
        <rFont val="Times New Roman"/>
        <family val="1"/>
      </rPr>
      <t>30</t>
    </r>
    <r>
      <rPr>
        <sz val="10"/>
        <rFont val="宋体"/>
        <family val="0"/>
      </rPr>
      <t>人，</t>
    </r>
    <r>
      <rPr>
        <sz val="10"/>
        <rFont val="Times New Roman"/>
        <family val="1"/>
      </rPr>
      <t>35</t>
    </r>
    <r>
      <rPr>
        <sz val="10"/>
        <rFont val="宋体"/>
        <family val="0"/>
      </rPr>
      <t>天，每天</t>
    </r>
    <r>
      <rPr>
        <sz val="10"/>
        <rFont val="Times New Roman"/>
        <family val="1"/>
      </rPr>
      <t>15</t>
    </r>
    <r>
      <rPr>
        <sz val="10"/>
        <rFont val="宋体"/>
        <family val="0"/>
      </rPr>
      <t>元。②数据录入补助，</t>
    </r>
    <r>
      <rPr>
        <sz val="10"/>
        <rFont val="Times New Roman"/>
        <family val="1"/>
      </rPr>
      <t>15</t>
    </r>
    <r>
      <rPr>
        <sz val="10"/>
        <rFont val="宋体"/>
        <family val="0"/>
      </rPr>
      <t>人，</t>
    </r>
    <r>
      <rPr>
        <sz val="10"/>
        <rFont val="Times New Roman"/>
        <family val="1"/>
      </rPr>
      <t>20</t>
    </r>
    <r>
      <rPr>
        <sz val="10"/>
        <rFont val="宋体"/>
        <family val="0"/>
      </rPr>
      <t>天，每天</t>
    </r>
    <r>
      <rPr>
        <sz val="10"/>
        <rFont val="Times New Roman"/>
        <family val="1"/>
      </rPr>
      <t>15</t>
    </r>
    <r>
      <rPr>
        <sz val="10"/>
        <rFont val="宋体"/>
        <family val="0"/>
      </rPr>
      <t>元。</t>
    </r>
  </si>
  <si>
    <t>设备购置</t>
  </si>
  <si>
    <r>
      <t>精准、高效、提高工作效率</t>
    </r>
    <r>
      <rPr>
        <sz val="10"/>
        <rFont val="Times New Roman"/>
        <family val="1"/>
      </rPr>
      <t xml:space="preserve"> </t>
    </r>
  </si>
  <si>
    <r>
      <t>一、对事业单位资本性补助</t>
    </r>
    <r>
      <rPr>
        <sz val="10"/>
        <rFont val="Times New Roman"/>
        <family val="1"/>
      </rPr>
      <t>7.18</t>
    </r>
    <r>
      <rPr>
        <sz val="10"/>
        <rFont val="宋体"/>
        <family val="0"/>
      </rPr>
      <t>万元：（一）资本性支出</t>
    </r>
    <r>
      <rPr>
        <sz val="10"/>
        <rFont val="Times New Roman"/>
        <family val="1"/>
      </rPr>
      <t>7.18</t>
    </r>
    <r>
      <rPr>
        <sz val="10"/>
        <rFont val="宋体"/>
        <family val="0"/>
      </rPr>
      <t>万元。</t>
    </r>
    <r>
      <rPr>
        <sz val="10"/>
        <rFont val="Times New Roman"/>
        <family val="1"/>
      </rPr>
      <t>1</t>
    </r>
    <r>
      <rPr>
        <sz val="10"/>
        <rFont val="宋体"/>
        <family val="0"/>
      </rPr>
      <t>、专用设备购置</t>
    </r>
    <r>
      <rPr>
        <sz val="10"/>
        <rFont val="Times New Roman"/>
        <family val="1"/>
      </rPr>
      <t>7.18</t>
    </r>
    <r>
      <rPr>
        <sz val="10"/>
        <rFont val="宋体"/>
        <family val="0"/>
      </rPr>
      <t>万元：（</t>
    </r>
    <r>
      <rPr>
        <sz val="10"/>
        <rFont val="Times New Roman"/>
        <family val="1"/>
      </rPr>
      <t>1</t>
    </r>
    <r>
      <rPr>
        <sz val="10"/>
        <rFont val="宋体"/>
        <family val="0"/>
      </rPr>
      <t>）专用设备购置</t>
    </r>
    <r>
      <rPr>
        <sz val="10"/>
        <rFont val="Times New Roman"/>
        <family val="1"/>
      </rPr>
      <t>7.18</t>
    </r>
    <r>
      <rPr>
        <sz val="10"/>
        <rFont val="宋体"/>
        <family val="0"/>
      </rPr>
      <t>万元：①彩超机</t>
    </r>
    <r>
      <rPr>
        <sz val="10"/>
        <rFont val="Times New Roman"/>
        <family val="1"/>
      </rPr>
      <t>7.18</t>
    </r>
    <r>
      <rPr>
        <sz val="10"/>
        <rFont val="宋体"/>
        <family val="0"/>
      </rPr>
      <t>万元。</t>
    </r>
  </si>
  <si>
    <t>抚顺市教育信息管理中心</t>
  </si>
  <si>
    <t>统计费用</t>
  </si>
  <si>
    <t>印刷费用4.40万元，培训费0.40万元，餐旅费0.20万元。</t>
  </si>
  <si>
    <t>教育统计布置。汇总会，基础教育，学前，中职20人参加，资金0.2万元；召本市集布置会及汇总，统计操作培训资料印刷2.8万元，统计年鉴汇总大本印刷1.1万元</t>
  </si>
  <si>
    <r>
      <t>公开表1</t>
    </r>
    <r>
      <rPr>
        <b/>
        <sz val="10"/>
        <rFont val="宋体"/>
        <family val="0"/>
      </rPr>
      <t>4</t>
    </r>
  </si>
  <si>
    <t>部门名称：抚顺市教育局</t>
  </si>
  <si>
    <t>上级提前告知转移支付资金</t>
  </si>
  <si>
    <t xml:space="preserve">  抚顺市教育局本级</t>
  </si>
  <si>
    <t>机关商品和服务支出11.19万元：一、办公费1.8万元：1、区域特色课程教材《美丽抚顺》及研学旅行实践活动课程案例研发1.5万元；2、小学、初中阶段家长学校课程研发0.3万元。二、劳务费7.09 万元：1、区域特色课程教材《美丽抚顺》及研学旅行实践活动课程案例研发3.6万元；2、小学、初中阶段家长学校课程研发1.25万元；3、构建三位一体教育场培育和践行社会主义核心价值观策略研究2.24万元。三、印刷费2.3万元：1、区域特色课程教材《美丽抚顺》及研学旅行实践活动课程案例研发2万元；2、小学、初中阶段家长学校课程研发0.3万元。</t>
  </si>
  <si>
    <t>资本性支出（二）50万元：预留应急排险除漏资金50万元。</t>
  </si>
  <si>
    <t>机关商品和服务支出46.89万元：1、办公费0.39万元：教师体检费；2、差旅费4.2万元：教师往返旅费及家属探亲路费；3、劳务费42.3万元：工作补助、定期补助、御寒补助。</t>
  </si>
  <si>
    <t>机关商品和服务支出35万元：一、办公费30.8万元：1、中职技能大赛15万元：抚顺市中职专业技能大赛预计11大类24个小项，参赛学生共900余人，出题、评审和工作人员共130人，需经费15万元。2、抚顺市中小学生汉字听写大赛2.2万元、抚顺市小学生多米诺骨牌竞赛1.2万元、抚顺市中小学生辩论赛1.7万元、抚顺市中小学生“我喜欢的一本书”主题演讲活动 0.7万元。3、体育比赛保险费10万元：中招体育考试10000人、高中学业水平考试9000人、运动会、单项竞赛1000人、学生体质监测2800人（以上保期一周）足球比赛3020人（保期一个月）。二、劳务费4.2万元：抚顺市中小学生汉字听写大赛1.8万元、抚顺市小学生多米诺骨牌竞赛0.5万元、抚顺市中小学生辩论赛1.6万元、抚顺市中小学生“我喜欢的一本书”主题演讲活动0.3万元。</t>
  </si>
  <si>
    <t xml:space="preserve">培训费支出240.49万元：1、学科教学新秀异地高级研修15万元；2、学科带头人异地高级研修18万元；3、优秀班主任异地研修及学习成果编辑15万元；4、中小学骨干校长异地高级研修7.623万元；5、 中小学名师培养对象异地高级研修6.93万元；6、 专家型校长培养工程、校长全员提高培训7.85万元；7、聘请国内外教育专家到抚顺进行专题培训指导8万元；8、班主任培训及工作室建设6万元；9、中小学心理健康教育培训及教材开发18.062万元；10、普通高中校长及教研员异地培训12万元；11、参加高考信息会专项培训4.5万元；12、抚顺市教育管理者异地高级研修4.62万元；13、市教育信息管理中心培训经费预算19万元；14、研制抚顺中考改革方案12.75万元；15、省专家型校长建设配套资金11万元；16、推进义务教育课程改革的培训与交流10.25万元；17、推动落实教育部新修订的《义务教育学校管理标准》经费12.85万元；18、局直属学校团队干部教育培训 2.675万元；19、校园安全培训12万元；20、中青年干部培训班12万元；21、学校党务干部培训4.38万元。    </t>
  </si>
  <si>
    <t>局直属初中、小学、幼儿园共雇佣专职保安47名。
每年共需要经费：47人×2070元×12月=1167480元</t>
  </si>
  <si>
    <t>机关商品和服务支出23.87万元：一、办公费18.57万元：1、录制微课265节，费用15.9万元；2、其他费用2.67万元。二、劳务费5.3万元：1、基地管理费2.65万元；2、工作人员交通补助2.65万元。</t>
  </si>
  <si>
    <t>资本性支出（二）30万元：由市教育局统一组织基础教育学校维修改造项目的设计，取费标准按工程项目预算1.5%，共计30万元。</t>
  </si>
  <si>
    <t xml:space="preserve">机关商品和服务支出151.20万元：一、办公费67.69万元：1、责任区督学挂牌督导经费10万元；2、安全教育经费3万元；3、中考联合命题费20.15万元；4、教师资格认定0.14万元；5、直属学校及事业单位招聘0.60万元；6、教师专业技术职务评审3.89万元；7、高中学生毕业证工本费6.34万元；8、教育纠风经费4.2万元；9、信访经费9万元；10、高中学业水平测试费0.83万元；11、初二年级地理、生物学科结业考试费6.64万元；12、初中升学体育加试费2.9万元。二、培训费17.8万元：1、督学培训16万元；2、教育纠风经费1.8万元。三、差旅费9.46万元：1、督导检查及日常评估经费4万元；2、直属学校及事业单位招聘3.46万元；3、接访差旅费2万元。四、印刷费4.28万元：1、印制《班主任安全管理指导手册》等2.88万元；2、中考联合命题印刷费1.4万元。五、劳务费50.33万元：1、中考联合命题费24.53万元；2、教师资格认定0.4万元；3、直属学校及事业单位招聘4.56万元；4、教师专业技术职务评审1.9万元；5、聘请法律顾问费3万元；6、高中学业水平测试5.12万元；7、初中升学体育加试费3.56万元；8、初二年级地理、生物学科结业考试费7.26万元。六、租赁费1.64万元：1、高中学业水平测试租车1.1万元；2、初中升学体育加试0.54万元。
</t>
  </si>
  <si>
    <t>机关商品和服务支出49.50万元：一、办公费28.86万元：1、体育比赛经费2.8万元；2、摇篮工程1.68万元；3、关心下一代工作经费2.22万元；4、教师节活动经费10万元；5、宣传思想工作经费7.58万元；6、第十届职工技术运动会4.58万元。二、租赁费6.2万元：1、体育比赛场地费3万元；2、摇篮工程3.2万元。三、劳务费14.44万元：1、体育比赛7.2万元；2、摇篮工程1.12万元；3、关心下一代工作驻会补助费2.28万元；4、第十届职工技术运动会补助3.84万元。</t>
  </si>
  <si>
    <t xml:space="preserve">机关商品和服务支出8.62万元。一、培训费5万元：举办“家庭教育质量与儿童幸福”为主题的百日家长课堂活动5万元。二、办公费3.62万元：庆“六一”儿童欢乐颂活动3.62万元。
</t>
  </si>
  <si>
    <t xml:space="preserve">机关商品和服务支出5万元：1、特研室费用2万元；2、学生参加体育与艺术比赛（服装、道具等）3万元。
</t>
  </si>
  <si>
    <t>1、乒乓球馆2005维修改造铺设的复合地板和运动塑胶，目前地板已经腐烂，地胶破损严重，总面积360平方米，需要重新铺设运动地板（注：地板需要起木楞与地面平行）和运动塑胶，其中运动塑胶每平方米300元，运动地板每平方米500元。共计30万元。墙面刮大白，更换20组暖气片和暖气管线（包括球馆暖气外线进户管线40米和暖气外线4个主阀门）。共计7万元。全部改造价格37万元。2、教学楼及平房防水2008年维修的，现在屋面漏点较多破损比较严重。面积3000平方米，每平方米70元，共计21万元。3、教学楼大白2009年维修，建筑面积9000平方米，大白面积31500平方米，每平方米7元，共计22万元。</t>
  </si>
  <si>
    <t>一、对事业单位经常性补助20万元。（一）商品和服务支出20万元。1、办公经费19.3万元。办公费11.2万元（办公用品11.2万元）；水费1.6万元。电费2.5万元。邮电费2万元。差旅费2万元（上级及学校组织教师培训差旅费2万元）。2、培训费0.7万元（组织教师提升业务培训0.7万元）。</t>
  </si>
  <si>
    <t>商品和服务支出38.61万元。一、办公费11.53万元；二、维护费2万元；三、劳务费25.08万元，临时工工资13人。（说明：此项收入为朝小幼儿园保教费收入，用于幼儿园正常运转。2017年列在基本支出中，按编制要求，今年调到项目中列支）。</t>
  </si>
  <si>
    <t>北校玻璃幕墙南校男女厕所水房</t>
  </si>
  <si>
    <t>商品和服务</t>
  </si>
  <si>
    <t>1、教学楼扩建工程335万元。根据市发改委批复的项目建议书（抚发改社会[2017]106号）和可行性研究报告批复（抚发改社会[2017]246号）教学楼扩建工程投资752.7万元，单价为每平方米约3056元，在原有主教学楼北侧及西侧（共计三处）局部进行扩建，总建筑面积为2463㎡，2018年安排资金335万元。外墙保温130万元。原教学楼为2001年施工，2002年9月竣工使用，建筑面积为8727.51㎡，框架结构，主要功能为教室、办公室及部分专业化教室。外墙保温工程计划投资130万元，对原主教学楼的外墙进行保温，主楼外墙总面积7000㎡，￠100保温板、真石漆成活价190元／㎡，约需资金130万元。学校现有学生1458人，教师145人，27个教学班。近几年，学院附中对口小学毕业生人数逐年增加。学校的专业化教室配备及办公用房的使用面临巨大的挑战，已经无法满足学校正常教学需要。同时，现有教学楼无外墙保温，内冬季室内温度极低，最高不超过15℃，急需保温教学楼</t>
  </si>
  <si>
    <t>维修（护）费10万元：1、材料费9万元，2、工时费0.82万元，3、运输费0.18万元。</t>
  </si>
  <si>
    <t>大型修缮207万元：1、建筑工程11.92万元；2、装饰装修工程144.45万元；3、机电设备安装工程12.83万元；4、外墙保温37.8万元。</t>
  </si>
  <si>
    <t>房屋建筑物构建300万元，用于综合楼配套建设：1、场地景观176万元，包括围墙、停车场、亮化、喷灌及周边硬化等；2、周边绿化30万元；3、录播教室53万元；4、厅廊文化41万元。</t>
  </si>
  <si>
    <t>多年闲置拆除后更换改造为足球训练基地</t>
  </si>
  <si>
    <t>归还贷款本金200万元，利息15万元</t>
  </si>
  <si>
    <t>支付校办集体工人工资及社保缴费</t>
  </si>
  <si>
    <t>基本装饰包括地面、门、吊棚、卫生间、灯光及墙面声学装饰等</t>
  </si>
  <si>
    <t>大型修缮200万元，用于2#宿舍楼维修改造（目前学生人数多，现有宿舍已无法满足住宿需求）。一、更换木门铝窗105.25万元：1、更换木门160㎡；2、换断桥铝窗1700㎡；3、出入口肯德基门38㎡。二、外墙保温质感漆45.9万元：1、外墙苯板2700㎡；2、真石漆2700㎡。三、室内大白及卫生间改造32.24万元：1、卫生间墙砖970㎡、地砖270㎡、顶棚270㎡、自动冲洗白钢槽70㎡、蹲便36套、洗手盆11套及墩布池24套；2、楼梯扶手油漆150米；3、室内大白6700㎡。四、电气给排水消防设施改造13.31万元：1、上水管线550米；2、消防管线320米；3、室内电气电缆更换18000米；4、室内电气灯具更换340套；5、食堂散水台阶30㎡。五、屋面防水3.3万元：防水面积600㎡，拆除墙体及残土外运费用。</t>
  </si>
  <si>
    <t>商品服务支出50万元：购置学生实践活动材款50万元，包括：1.陶艺活动室用耗材如泥塑工具套件、紫砂制作套件及颜料等需1万元。 2.多米诺活动室用骨牌、墨盒、鞋套及软件等耗材0.8万元。3.天文地理活动室用卡纸、胶棒、色笔等耗材0.2万元。4.智力体操活动室用水晶垫、纸、透明胶等耗材0.4万元。5.环保生活活动室用吸管、毛巾、彩笔、蛋壳等耗材0.6万元。6.奥妙建筑活动室用及时贴、电池、胶等耗材0.9万元。7. 趣味电子活动室用积木、电池等耗材3.2万元。8. 船模活动室用船模、电池、胶等耗材14.6万元。9.车模活动室用车模、电池、胶等耗材10万元。10. 我的镜头活动室用壁画、置物架、耳迈、背景布等耗材1万元。11.编结艺术活动室用彩珠、剪刀、线绳等耗材0.5万元。12.创意小剧场用电池、碳包等耗材0.2万元 。13. 面艺活动室用面、调料、洗洁精等耗材1万元。14.茶艺活动室用茶、电子称、茶具等耗材1.4万元。15.广告创意用颜料、胶等耗材0.6万元。16. 布艺用布、纸、针、线、透明胶等耗材0.5万元。17.  物理博士活动室用三级管、电容、测试仪等耗材1.8万元。18.急救实训活动室用鞋套、屏障面膜、药物等耗材0.3万元。19.书艺活动室用印石、毛笔、墨等耗材3万元。20.cs野战活动室用抢线、掩体、头头盔、电池等耗材8万元。</t>
  </si>
  <si>
    <t>校园文化建设43万元：一、实验楼室外多彩高清显示屏24万元： 1、多彩P5LED高清显示屏20.4万元，40m²，单价5100元；2、电线等附属设备3万元;3、视频处理器0.6万元。二、第二教学楼、实验中心校园文化建设19万元:教室室内（16间）、第二教学楼一楼大厅、走廊、楼梯间（1320 m²）墙壁文化展区及挂件19万元。</t>
  </si>
  <si>
    <t>第一教学楼改扩建工程684万元：一、第一教学楼改扩建工程734万元：1、第一教学楼北侧东、西两处凹陷部位扩建20间功能教室627万，建筑面积2000㎡，单价3135元/㎡；2、检测费、加固设计费、拆四楼侧楼梯打楼板、北侧一楼门厅改建共107万元：二、第一教学楼外保温真石漆100万元，面积3800㎡，单价263元/㎡。（工程总计834万元，其中2018年教育附加列支684万元，2019年教育附加列支150万元）</t>
  </si>
  <si>
    <t>大型修缮90万元。学校现电量190千瓦需增容到400千瓦，需对校园线路进行改造（其中：教室进户线铜线4平）。其中：一、外线部分：架设10千伏线路、制作电缆台架1处、敷设10千伏铝芯70mm2电缆、安装箱变1座（变压器容量400KVA）、敷设低压电缆铝芯，（箱变至南、北教学楼），敷设低压电缆铝芯（箱变至食堂）。二、内线部分：改造低压总配电屏3个（南北教学楼和食堂）、改造楼层二级配电箱、改造教室三级配电箱、更换绝缘电线BVV16×4（总配电屏至楼层，配二级电箱）、更换绝缘电线BVV4×2（楼层配二级电箱至教室，配三级电箱）。</t>
  </si>
  <si>
    <t>专业材料费1万元：1、训练钉子鞋20双，单价300元，需0.6万元；2、训练哑铃10套，单价400元，需0.4万元。</t>
  </si>
  <si>
    <t>商品和服务支出45万元。一、办公费17.5万元：1、油墨版纸硒鼓电脑耗材等4万元；2、复印纸书刊纸等3万元；3、报刊杂志及朝鲜文版各种材料等6.5万元；4、办公文销用品4万元。二、水费4.5万元。三、电费10万元。四、邮电费3万元。五、培训费7万元，用于教育教学人员赴延边、丹东等多省市民族学校观摩学习，赴上海观摩学习走班制及新高考新课改模式。六、维修（护）费3万元，用于校舍及教学设备维修。</t>
  </si>
  <si>
    <t>机关商品和服务支出51.93万元：一、办公经费9.91万元：1、差旅费8.91万元（监考教师轮换报交通费、伙食、住宿费7.91万元，派到各县区监察员、参加省会议1万元）；2、租车费等1万元。二、维护费3.12万元：1、考场电子监控系统网络费2.72万元；2、高考主控室监控系统网络费0.4万元。三、委托业务费38.9万元：1、劳务费13.9万元：（1）试卷运输工作0.6万元；（2）考试值班工作0.2万元；（3）试卷发放、接收工作0.5万元；（4）录像回放工作1万元；（5）高考指挥部、监察员工作6.9万元；（6）高考交警、公安工作2.7万元；（7）录取工作2万元。2、委托业务费25万元：付县区监考费25万元</t>
  </si>
  <si>
    <t>机关商品和服务支出14.12万元：一、维护费1.12万元：考场电子监控系统网络费1.12万元。二、委托业务费13万元：劳务费13万元：1、试卷运输工作1.5万元；2、试值班工作0.3万元；3、试卷发放、接收工作1.5万元；4、试录像回放工作1.5万元；5、学考试监察工作1.7万元；6、英语等级考试监察工作1.5万元；7、计算机等级考试监察工作2万元；8、自考学历审查工作1.5万元；9、自考毕业证审查工作1.5万元。</t>
  </si>
  <si>
    <t>机关商品和服务支出48.4万元：一、办公经费4.74万元：1、邮寄费2.74万元；2、租车费用2万元。二、维护费1.6万元：考场电子监控系统网络费1.6万元。三、委托业务费42.06万元：1、劳务费9.56万元：（1）试卷运输工作0.46万元；（2）考试值班工作0.46万元；（3）试卷发放、接收工作0.4万元；（4）考试录像回放工作0.84万元；（5）监察员补助费7.4万元。2、委托业务费32.5万元：付各考点监考费32.5万元。</t>
  </si>
  <si>
    <t xml:space="preserve">机关商品和服务支出21.28万元：一、办公经费3.94万元：购置耗材3.94万元。二、维护费0.64万元：考场电子监控系统网络费0.64万元。三、委托业务费16.7万元：1、劳务费3.7万元：（1）试卷运输工作0.5万元；（2）考试值班工作0.2万元；（3）试卷发放、接收工作0.5万元；（4）考试录像回放工作0.5万元；（5）监察员工作2万元。2、委托业务费13万元：付各考点监考工作13万元。
</t>
  </si>
  <si>
    <t>成本性支出项目6万元：上缴省外语口试报名费6000人，每人10元，计6万元。</t>
  </si>
  <si>
    <t>机关商品和服务支出18.33万元：一、劳务费0.7万元：1、试卷发放、接收工作补助费0.3万元；2、录像回放工作补助费0.2万元；3、试卷扫描工作补助费0.2万元。二、委托业务费17.63万元：1、购条形码专用纸、报名信息卡、成绩条防伪纸1.5万元；2、付县区监考工作费7.73万元；3、评卷工作补助费4万元；4、试卷款2.9万元；5、计算机软件现场服务费1.5万元。</t>
  </si>
  <si>
    <t>机关商品和服务支出45万元：一、维护费2.4万元：考场电子监控系统网络费2.4万元。二、委托业务费42.45万元：（一）劳动费3.45万元：1、试卷运输工作0.2万元；2、考试值班工作0.1万元；3、试卷发放、接收工作0.3万元；4、考试录像回放工作0.5万元；5、监察员工作补助费2.35万元。（二）委托业务费39万元：付县区监考费39万元。三、其他商品和服务支出0.15万元：广告费0.15万元。</t>
  </si>
  <si>
    <t>机关商品和服务支出12.26万元：一、劳务费3.3万元：1、试卷运输工作0.5万元；2、考试值班工作0.1万元；3、试卷发放、接收工作0.5万元；4、考试录像回放工作0.6万元；5、监察员工作1.6元。二、委托业务费8.96万元：付考点监考工作8.96万元。</t>
  </si>
  <si>
    <t>机关商品和服务支出76.12万元：一、办公费6.45万元：中考升学指导、报名信息卡、报名登记表、报名材料、考生档案袋等印刷费6.45万元。二、维护费2.4万元：考场电子监控系统网络费2.4万元。三、委托业务费67.12万元：1、劳务费6.72万元：（1）考试值班工作0.06万元；（2）试卷发放、接收工作0.66万元；（3）考试录像回放工作0.6万元；（4）试卷扫描工作0.6万元；（5）中考指挥部、监察员、公安工作4.8万元。2、委托业务费60.4万元：（1）拨市区监考费3万元；（2）中考软件升级及现场服务费5.6万元；（3）购条型码专用纸、志愿信息卡、成绩条防伪纸等款2.8万元；（4）中考试卷款11万元；（5）中考试卷、答题卡网上评卷扫描技术服务费12万元；（6）评卷工作26万元。四、其他商品和服务支出0.15万元：广告费0.15万元。</t>
  </si>
  <si>
    <t>机关商品和服务支出3.5万元：一、劳务费1.8万元：1、监察员补助1.15万元；2、运输试卷补助0.2万元；3、发放、接收试卷补助0.2万元；4、录像回放补助0.2万元；5、值班补助0.05万。二、付监考费1.7万元。</t>
  </si>
  <si>
    <t>机关商品和服务支出8.6万元：一、劳务费2万元：1、监察员补助1万元；2、运输试卷补助0.3万元；3、发放、接收试卷补助0.3万元；4、录像回放补助0.3万元；5、值班补助0.1万元。二、委托业务费6.6万元：付考点监考工作6.6万元。</t>
  </si>
  <si>
    <t>机关商品和服务支出3.78万元：劳务费3.78万元：1、付监考费2.48万元；2、监察员补助0.85万元；3、运输试卷补助0.13万元；4、发放、接收试卷补助0.12万元；5、录像回放补助0.15万元；6、值班补助0.05万元。</t>
  </si>
  <si>
    <t>机关资本性支出360万元：一、设备购置289.84万元：1、专用设备购置289.84万元，市级综合管理平台1个，计5.34万元；2、高科技作弊侦测服务器17个，计9.69万元；3、作弊防控软件17个，计9.35万元；4、高科技屏弊终端432个，计15.98万元；5、电脑17个，计9.35万元；6、交换机32个，计3.2万元；7、机柜17个，计1.36万元。二、其他附属材料等70.16万元：1、天线支架17个，计0.68万元；2、屏弊终端支架423套，计2.16万元；3、网线、电源线、管材、其它材料等67.32万元。</t>
  </si>
  <si>
    <t>体检电费0.5万元；体检网络1万元。体检补助4.8万元，30人，20天，每天80元。体检不合格考生由各科专家组织会诊每人次100元*80人、每人次200元*20人，计1.2万元。体检用消耗品1.5万元。体检器材检测0.4万元。</t>
  </si>
  <si>
    <t>体检消耗品1.1万元；印刷费0.4万元；劳务费2.05万元</t>
  </si>
  <si>
    <t>彩超机7.18万元。</t>
  </si>
  <si>
    <t xml:space="preserve">    “双创”（创新创业）实训室建设</t>
  </si>
  <si>
    <t>“双创”（创新创业）实训室建设设备采购款</t>
  </si>
  <si>
    <t xml:space="preserve">    一职专幼儿园运行经费</t>
  </si>
  <si>
    <t>一职专幼儿园运行经费</t>
  </si>
  <si>
    <t>一、学校大门及守卫室维修改造25.44万元：1、大门守卫室重建（两层）100平方米，2100元/平；2、电动拉门3.241万元 ，18米，1800元/米；3、门洞（含学校名的钛金字）1.2万元，10米*1,200元/米。二、丁字型连廊修建39.56万元：采用国标的300mm工字钢骨架带护栏，带窗户玻璃和透视阳光板，廊洞内地面和周边及棚顶的装修、照明等。其中廊洞宽3米，高3.28米，两楼之间宽10米，到停车场的距离17米，面积95平方米，距离地面5米高。95平方米*4,164.21元/平方米。</t>
  </si>
  <si>
    <t>一、供暖管线改造74万元：目前使用的暖气管道线建于2009年之前，锈蚀严重、失水量大，需对9000平方米供暖面积改成双路供热，长度680米，包括设计费、监理费、工程施工及沥青路面、台阶恢复等。                  二、照明灯具改造21万元：现使用的868套双管日光灯木台老化，灯具大量脱落，存在严重的安全隐患问题，需更换为120×30×5.5LED节能灯。</t>
  </si>
  <si>
    <t>1、教学楼大白50.4万元。铲除原有大白墙面，新刮腻子、大白、喷乳胶漆（部分彩喷）：单位价格：42元/平方米，面积12000平方米，合计50.4万；2、教学楼防水11.7万元。铲除原屋面防水、新铺4mm改性沥青防水卷材：单位价格：90元/平方米，面积1300平方米，合计:11.7万；3、操场维修7.9万元。操场拆除原有地面，新铺花岗岩防滑地面：单位价格：220元/平方米，面积：350平方米，合计7.9万。</t>
  </si>
  <si>
    <t>教学楼维修改造320万元。立项依据：经报市政府朱祥霖副市长同意在市工读学校（目前无在籍学生）加挂抚顺市青少年法制教育实践基地，需对原教学楼进行维修改造。工读学校教学楼始建于1979年10月（原16中）校址座落于东洲区锦山街6－8号，占地面积31054平方米，建筑面积4746.12平方米。现有教职工38人。</t>
  </si>
  <si>
    <t>用于法制宣传工作到基层宣传，条幅，宣传单，证书，印刷手册，定制光盘，法制竞赛等等发生的教育费用。</t>
  </si>
  <si>
    <t>印刷费用4.40万元，培训费0.40万元，餐旅费0.20万元。</t>
  </si>
  <si>
    <t>一、教室设备：202.638万元。学生储物柜410组；讲台69块；普通讲桌12个；学生椅200个；学生桌椅1528套；学生活动桌椅（1桌6椅）66套；黑板2块；多媒体讲桌41个；交互式触控一体机（无黑板）2台；交互式触控一体机（有黑板）41台。二、教师办公类设备：183.75万元。教师用计算机293台；教师办公桌椅209套；教师资料柜297个；教师办公桌90个；教师办公椅180个；教师资料柜（上下结构）50个；速印一体机4台。三、多功能厅设备：86.622万元。投影机、投影幕及附属设备9套；音箱及扩音设备、控制设备19套；灯光及控制设备4套；主席台座椅1套；演讲台1个；排椅、条桌580人位；投影仪1台。四、专业教室设备：763.03万元。科学实验室座椅146个；音乐示教板4台；电子琴3台；音乐教室凳239个；音乐教室桌椅175套；音乐教室7套；合唱教室1间；舞蹈教室1套；书法教室2套；美术教室7套；创客教室2套；心理咨询室5套；移动式录播2套；多媒体录播教室（小学）1套；多媒体录播教室（中学）2套；数字化实验室1套；计算机网络教室（56座）1套；计算机网络教室（45座）1套；智慧课堂、电子班牌8套；模拟法制讲堂1套；物理常规实验室（电）3套；化学常规实验室1套；生物常规实验室2套；数字化历史教室1套。五、图书馆设备及图书：141.88万元。图书设备2套；单面书架96个；双面书架14个；书柜5个；图书（纸价）4万册。六、校园网设备：306.28万元。校园网络系统2套；无线AP1套；校园广播系统6套；信息化示范校装备1套；校园安全监控1套。七、体育器材：92.8万元。教学、运动会、训练用各类体育器材20套；体育馆场地地胶4套。八、教学仪器、玻璃仪器、化学试剂：48万元。中学物理、化学、生物、数学、地理、历史等学科教学仪器、玻璃仪器9套；化学试剂12组。九、学生宿舍装备40套：10万元。</t>
  </si>
  <si>
    <t>2018年部门（国有资本经营收入）国有资本经营预算支出表</t>
  </si>
  <si>
    <r>
      <t>公开表1</t>
    </r>
    <r>
      <rPr>
        <b/>
        <sz val="10"/>
        <rFont val="宋体"/>
        <family val="0"/>
      </rPr>
      <t>3</t>
    </r>
  </si>
  <si>
    <r>
      <t>2</t>
    </r>
    <r>
      <rPr>
        <sz val="10"/>
        <rFont val="宋体"/>
        <family val="0"/>
      </rPr>
      <t>05</t>
    </r>
  </si>
  <si>
    <t>教育支出</t>
  </si>
  <si>
    <r>
      <t>0</t>
    </r>
    <r>
      <rPr>
        <sz val="10"/>
        <rFont val="宋体"/>
        <family val="0"/>
      </rPr>
      <t>2</t>
    </r>
  </si>
  <si>
    <t xml:space="preserve">  普通教育</t>
  </si>
  <si>
    <r>
      <t>0</t>
    </r>
    <r>
      <rPr>
        <sz val="10"/>
        <rFont val="宋体"/>
        <family val="0"/>
      </rPr>
      <t>4</t>
    </r>
  </si>
  <si>
    <t xml:space="preserve">    高中教育</t>
  </si>
  <si>
    <r>
      <t xml:space="preserve"> </t>
    </r>
    <r>
      <rPr>
        <sz val="10"/>
        <rFont val="宋体"/>
        <family val="0"/>
      </rPr>
      <t xml:space="preserve"> 普通教育</t>
    </r>
  </si>
  <si>
    <r>
      <t xml:space="preserve"> </t>
    </r>
    <r>
      <rPr>
        <sz val="10"/>
        <rFont val="宋体"/>
        <family val="0"/>
      </rPr>
      <t xml:space="preserve">   高中教育</t>
    </r>
  </si>
  <si>
    <t>205</t>
  </si>
  <si>
    <t>02</t>
  </si>
  <si>
    <t>04</t>
  </si>
  <si>
    <t xml:space="preserve">    高中教育</t>
  </si>
  <si>
    <t>抚顺一职专</t>
  </si>
  <si>
    <t>03</t>
  </si>
  <si>
    <t xml:space="preserve">  职业教育</t>
  </si>
  <si>
    <t>04</t>
  </si>
  <si>
    <t xml:space="preserve">    职业高中教育</t>
  </si>
  <si>
    <t>部门名称：抚顺市教育局</t>
  </si>
  <si>
    <r>
      <t>201</t>
    </r>
    <r>
      <rPr>
        <b/>
        <sz val="22"/>
        <rFont val="宋体"/>
        <family val="0"/>
      </rPr>
      <t>8</t>
    </r>
    <r>
      <rPr>
        <b/>
        <sz val="22"/>
        <rFont val="宋体"/>
        <family val="0"/>
      </rPr>
      <t>年纳入预算管理的行政事业性收费预算支出表</t>
    </r>
  </si>
  <si>
    <t>教育</t>
  </si>
  <si>
    <t>01</t>
  </si>
  <si>
    <t>教育管理实务</t>
  </si>
  <si>
    <t>一般行政管理事务</t>
  </si>
  <si>
    <t>教育管理事务</t>
  </si>
  <si>
    <t>行政运行</t>
  </si>
  <si>
    <t>行政事业单位离退休</t>
  </si>
  <si>
    <t>归口管理的行政单位离退休</t>
  </si>
  <si>
    <t>99</t>
  </si>
  <si>
    <t>208</t>
  </si>
  <si>
    <t>05</t>
  </si>
  <si>
    <r>
      <t>2018</t>
    </r>
    <r>
      <rPr>
        <b/>
        <sz val="22"/>
        <rFont val="宋体"/>
        <family val="0"/>
      </rPr>
      <t>年部门一般公共预算支出情况表</t>
    </r>
  </si>
  <si>
    <t>07</t>
  </si>
  <si>
    <t>09</t>
  </si>
  <si>
    <r>
      <t>0</t>
    </r>
    <r>
      <rPr>
        <sz val="10"/>
        <rFont val="宋体"/>
        <family val="0"/>
      </rPr>
      <t>1</t>
    </r>
  </si>
  <si>
    <t xml:space="preserve">    学前教育</t>
  </si>
  <si>
    <r>
      <t>0</t>
    </r>
    <r>
      <rPr>
        <sz val="10"/>
        <rFont val="宋体"/>
        <family val="0"/>
      </rPr>
      <t>3</t>
    </r>
  </si>
  <si>
    <t xml:space="preserve">  职业教育</t>
  </si>
  <si>
    <t xml:space="preserve">    职业高中教育</t>
  </si>
  <si>
    <r>
      <t>0</t>
    </r>
    <r>
      <rPr>
        <sz val="10"/>
        <rFont val="宋体"/>
        <family val="0"/>
      </rPr>
      <t>9</t>
    </r>
  </si>
  <si>
    <t xml:space="preserve">  教育费附加安排的支出</t>
  </si>
  <si>
    <r>
      <t>9</t>
    </r>
    <r>
      <rPr>
        <sz val="10"/>
        <rFont val="宋体"/>
        <family val="0"/>
      </rPr>
      <t>9</t>
    </r>
  </si>
  <si>
    <t xml:space="preserve">    其他教育费附加安排的支出</t>
  </si>
  <si>
    <r>
      <t>2</t>
    </r>
    <r>
      <rPr>
        <sz val="10"/>
        <rFont val="宋体"/>
        <family val="0"/>
      </rPr>
      <t>08</t>
    </r>
  </si>
  <si>
    <r>
      <t>0</t>
    </r>
    <r>
      <rPr>
        <sz val="10"/>
        <rFont val="宋体"/>
        <family val="0"/>
      </rPr>
      <t>5</t>
    </r>
  </si>
  <si>
    <r>
      <t>2</t>
    </r>
    <r>
      <rPr>
        <sz val="10"/>
        <rFont val="宋体"/>
        <family val="0"/>
      </rPr>
      <t>10</t>
    </r>
  </si>
  <si>
    <t>11</t>
  </si>
  <si>
    <r>
      <t>2</t>
    </r>
    <r>
      <rPr>
        <sz val="10"/>
        <rFont val="宋体"/>
        <family val="0"/>
      </rPr>
      <t>21</t>
    </r>
  </si>
  <si>
    <t>抚顺市第二中等职业技术专业学校本级</t>
  </si>
  <si>
    <r>
      <t>2</t>
    </r>
    <r>
      <rPr>
        <sz val="10"/>
        <rFont val="宋体"/>
        <family val="0"/>
      </rPr>
      <t>05</t>
    </r>
  </si>
  <si>
    <r>
      <t>0</t>
    </r>
    <r>
      <rPr>
        <sz val="10"/>
        <rFont val="宋体"/>
        <family val="0"/>
      </rPr>
      <t>3</t>
    </r>
  </si>
  <si>
    <t>职业教育</t>
  </si>
  <si>
    <r>
      <t>0</t>
    </r>
    <r>
      <rPr>
        <sz val="10"/>
        <rFont val="宋体"/>
        <family val="0"/>
      </rPr>
      <t>4</t>
    </r>
  </si>
  <si>
    <t>职业高中教育</t>
  </si>
  <si>
    <r>
      <t>0</t>
    </r>
    <r>
      <rPr>
        <sz val="10"/>
        <rFont val="宋体"/>
        <family val="0"/>
      </rPr>
      <t>9</t>
    </r>
  </si>
  <si>
    <t>教育附加安排的支出</t>
  </si>
  <si>
    <r>
      <t>9</t>
    </r>
    <r>
      <rPr>
        <sz val="10"/>
        <rFont val="宋体"/>
        <family val="0"/>
      </rPr>
      <t>9</t>
    </r>
  </si>
  <si>
    <t>其他教育附加安排的支出</t>
  </si>
  <si>
    <r>
      <t>2</t>
    </r>
    <r>
      <rPr>
        <sz val="10"/>
        <rFont val="宋体"/>
        <family val="0"/>
      </rPr>
      <t>08</t>
    </r>
  </si>
  <si>
    <r>
      <t>0</t>
    </r>
    <r>
      <rPr>
        <sz val="10"/>
        <rFont val="宋体"/>
        <family val="0"/>
      </rPr>
      <t>5</t>
    </r>
  </si>
  <si>
    <t xml:space="preserve"> 归口管理的行政单位离退休</t>
  </si>
  <si>
    <r>
      <t>0</t>
    </r>
    <r>
      <rPr>
        <sz val="10"/>
        <rFont val="宋体"/>
        <family val="0"/>
      </rPr>
      <t>2</t>
    </r>
  </si>
  <si>
    <r>
      <t>2</t>
    </r>
    <r>
      <rPr>
        <sz val="10"/>
        <rFont val="宋体"/>
        <family val="0"/>
      </rPr>
      <t>10</t>
    </r>
  </si>
  <si>
    <r>
      <t>1</t>
    </r>
    <r>
      <rPr>
        <sz val="10"/>
        <rFont val="宋体"/>
        <family val="0"/>
      </rPr>
      <t>1</t>
    </r>
  </si>
  <si>
    <r>
      <t>2</t>
    </r>
    <r>
      <rPr>
        <sz val="10"/>
        <rFont val="宋体"/>
        <family val="0"/>
      </rPr>
      <t>21</t>
    </r>
  </si>
  <si>
    <r>
      <t>0</t>
    </r>
    <r>
      <rPr>
        <sz val="10"/>
        <rFont val="宋体"/>
        <family val="0"/>
      </rPr>
      <t>1</t>
    </r>
  </si>
  <si>
    <r>
      <t>2</t>
    </r>
    <r>
      <rPr>
        <sz val="9"/>
        <rFont val="宋体"/>
        <family val="0"/>
      </rPr>
      <t>05</t>
    </r>
  </si>
  <si>
    <r>
      <t>0</t>
    </r>
    <r>
      <rPr>
        <sz val="9"/>
        <rFont val="宋体"/>
        <family val="0"/>
      </rPr>
      <t>2</t>
    </r>
  </si>
  <si>
    <r>
      <t>0</t>
    </r>
    <r>
      <rPr>
        <sz val="9"/>
        <rFont val="宋体"/>
        <family val="0"/>
      </rPr>
      <t>4</t>
    </r>
  </si>
  <si>
    <r>
      <t>0</t>
    </r>
    <r>
      <rPr>
        <sz val="9"/>
        <rFont val="宋体"/>
        <family val="0"/>
      </rPr>
      <t>9</t>
    </r>
  </si>
  <si>
    <r>
      <t>9</t>
    </r>
    <r>
      <rPr>
        <sz val="9"/>
        <rFont val="宋体"/>
        <family val="0"/>
      </rPr>
      <t>9</t>
    </r>
  </si>
  <si>
    <r>
      <t>2</t>
    </r>
    <r>
      <rPr>
        <sz val="9"/>
        <rFont val="宋体"/>
        <family val="0"/>
      </rPr>
      <t>08</t>
    </r>
  </si>
  <si>
    <t>社会保障和就业支出</t>
  </si>
  <si>
    <r>
      <t>0</t>
    </r>
    <r>
      <rPr>
        <sz val="9"/>
        <rFont val="宋体"/>
        <family val="0"/>
      </rPr>
      <t>5</t>
    </r>
  </si>
  <si>
    <t xml:space="preserve">  行政事业单位离退休</t>
  </si>
  <si>
    <t xml:space="preserve"> </t>
  </si>
  <si>
    <t xml:space="preserve">    事业单位离退休</t>
  </si>
  <si>
    <r>
      <t>0</t>
    </r>
    <r>
      <rPr>
        <sz val="9"/>
        <rFont val="宋体"/>
        <family val="0"/>
      </rPr>
      <t>5</t>
    </r>
  </si>
  <si>
    <r>
      <t xml:space="preserve"> </t>
    </r>
    <r>
      <rPr>
        <sz val="9"/>
        <rFont val="宋体"/>
        <family val="0"/>
      </rPr>
      <t xml:space="preserve">     </t>
    </r>
    <r>
      <rPr>
        <sz val="9"/>
        <rFont val="宋体"/>
        <family val="0"/>
      </rPr>
      <t>机关事业单位基本养老保险缴费支出</t>
    </r>
  </si>
  <si>
    <r>
      <t>2</t>
    </r>
    <r>
      <rPr>
        <sz val="9"/>
        <rFont val="宋体"/>
        <family val="0"/>
      </rPr>
      <t>10</t>
    </r>
  </si>
  <si>
    <t>医疗卫生与计划生育支出</t>
  </si>
  <si>
    <r>
      <t>1</t>
    </r>
    <r>
      <rPr>
        <sz val="9"/>
        <rFont val="宋体"/>
        <family val="0"/>
      </rPr>
      <t>1</t>
    </r>
  </si>
  <si>
    <t>行政事业单位医疗</t>
  </si>
  <si>
    <t>事业单位医疗</t>
  </si>
  <si>
    <r>
      <t>2</t>
    </r>
    <r>
      <rPr>
        <sz val="9"/>
        <rFont val="宋体"/>
        <family val="0"/>
      </rPr>
      <t>21</t>
    </r>
  </si>
  <si>
    <t>住房保障支出</t>
  </si>
  <si>
    <t>住房改革支出</t>
  </si>
  <si>
    <r>
      <t>0</t>
    </r>
    <r>
      <rPr>
        <sz val="9"/>
        <rFont val="宋体"/>
        <family val="0"/>
      </rPr>
      <t>1</t>
    </r>
  </si>
  <si>
    <t>住房公积金</t>
  </si>
  <si>
    <t>210</t>
  </si>
  <si>
    <t>221</t>
  </si>
  <si>
    <t>抚顺市雷锋高级中学</t>
  </si>
  <si>
    <t xml:space="preserve"> 普通教育</t>
  </si>
  <si>
    <t>抚顺市第五中学</t>
  </si>
  <si>
    <t>普通教育</t>
  </si>
  <si>
    <t>高中教育</t>
  </si>
  <si>
    <t>教育费附加安排的支出</t>
  </si>
  <si>
    <t>事业单位离退休</t>
  </si>
  <si>
    <t>机关事业单位基本养老保险缴费支出</t>
  </si>
  <si>
    <t>行政事业单位医疗</t>
  </si>
  <si>
    <t>事业单位医疗</t>
  </si>
  <si>
    <t>住房改革支出</t>
  </si>
  <si>
    <t>抚顺市葛布中学</t>
  </si>
  <si>
    <t>其它普通教育支出</t>
  </si>
  <si>
    <t>其它教育附加安排的支出</t>
  </si>
  <si>
    <r>
      <t xml:space="preserve"> </t>
    </r>
    <r>
      <rPr>
        <sz val="10"/>
        <rFont val="宋体"/>
        <family val="0"/>
      </rPr>
      <t xml:space="preserve"> </t>
    </r>
    <r>
      <rPr>
        <sz val="10"/>
        <rFont val="宋体"/>
        <family val="0"/>
      </rPr>
      <t>普通教育</t>
    </r>
  </si>
  <si>
    <r>
      <t xml:space="preserve"> </t>
    </r>
    <r>
      <rPr>
        <sz val="10"/>
        <rFont val="宋体"/>
        <family val="0"/>
      </rPr>
      <t xml:space="preserve">   </t>
    </r>
    <r>
      <rPr>
        <sz val="10"/>
        <rFont val="宋体"/>
        <family val="0"/>
      </rPr>
      <t>高中教育</t>
    </r>
  </si>
  <si>
    <r>
      <t>1</t>
    </r>
    <r>
      <rPr>
        <sz val="10"/>
        <rFont val="宋体"/>
        <family val="0"/>
      </rPr>
      <t>1</t>
    </r>
  </si>
  <si>
    <t>　普通教育</t>
  </si>
  <si>
    <t>　　高中教育</t>
  </si>
  <si>
    <t>　教育费附加安排的支出</t>
  </si>
  <si>
    <t>　　其他教育费附加安排的支出</t>
  </si>
  <si>
    <t>　行政事业单位离退休</t>
  </si>
  <si>
    <t>　　事业单位离退休</t>
  </si>
  <si>
    <t>　　机关事业单位基本养老保险缴费支出</t>
  </si>
  <si>
    <t>　行政事业单位医疗</t>
  </si>
  <si>
    <t>　　事业单位医疗</t>
  </si>
  <si>
    <t>　住房改革支出</t>
  </si>
  <si>
    <t>　　住房公积金</t>
  </si>
  <si>
    <t>抚顺市东洲高级中学</t>
  </si>
  <si>
    <t xml:space="preserve">   普通教育</t>
  </si>
  <si>
    <t xml:space="preserve">      高中教育</t>
  </si>
  <si>
    <t xml:space="preserve">   行政事业单位离退休</t>
  </si>
  <si>
    <t xml:space="preserve">      事业单位离退休</t>
  </si>
  <si>
    <t>机关事业单位养老保险缴费支出</t>
  </si>
  <si>
    <t xml:space="preserve">   行政事业单位医疗</t>
  </si>
  <si>
    <t xml:space="preserve">     事业单位医疗</t>
  </si>
  <si>
    <t xml:space="preserve">   住房改革支出</t>
  </si>
  <si>
    <t xml:space="preserve">      住房公积金</t>
  </si>
  <si>
    <t>住房公积金</t>
  </si>
  <si>
    <t>普通教育</t>
  </si>
  <si>
    <t>初中教育</t>
  </si>
  <si>
    <t>教育附加安排支出</t>
  </si>
  <si>
    <t>其他教育附加安排支出</t>
  </si>
  <si>
    <t>行政事业单位离退休</t>
  </si>
  <si>
    <t>事业单位离退休</t>
  </si>
  <si>
    <t>机关事业单位基本养老保险缴费支出</t>
  </si>
  <si>
    <t>医疗卫生与计划生育</t>
  </si>
  <si>
    <t>抚顺市实验小学校</t>
  </si>
  <si>
    <t xml:space="preserve">    机关事业单位基本养老保险</t>
  </si>
  <si>
    <t xml:space="preserve">    小学教育</t>
  </si>
  <si>
    <t xml:space="preserve">  特殊教育</t>
  </si>
  <si>
    <t xml:space="preserve">    特殊学校教育</t>
  </si>
  <si>
    <t>社会保障就业支出</t>
  </si>
  <si>
    <t>机关事业单位基本养老保险缴费</t>
  </si>
  <si>
    <t xml:space="preserve">  医疗卫生与计划生育支出</t>
  </si>
  <si>
    <t xml:space="preserve">    行政事业单位医疗</t>
  </si>
  <si>
    <t xml:space="preserve">      事业单位医疗</t>
  </si>
  <si>
    <t xml:space="preserve">  住房改革支出</t>
  </si>
  <si>
    <t xml:space="preserve">    住房公积金</t>
  </si>
  <si>
    <r>
      <t>0</t>
    </r>
    <r>
      <rPr>
        <sz val="9"/>
        <rFont val="宋体"/>
        <family val="0"/>
      </rPr>
      <t>7</t>
    </r>
  </si>
  <si>
    <t xml:space="preserve"> 特殊教育</t>
  </si>
  <si>
    <t xml:space="preserve">    工读教育</t>
  </si>
  <si>
    <t>教育费附加安排的支出</t>
  </si>
  <si>
    <t>其他教育费附加安排的支出</t>
  </si>
  <si>
    <t>机关事业单位基本养老保险</t>
  </si>
  <si>
    <t>医疗保障</t>
  </si>
  <si>
    <t>行政单位医疗</t>
  </si>
  <si>
    <t>抚顺市教育装备管理中心</t>
  </si>
  <si>
    <r>
      <t>0</t>
    </r>
    <r>
      <rPr>
        <sz val="9"/>
        <rFont val="宋体"/>
        <family val="0"/>
      </rPr>
      <t>2</t>
    </r>
  </si>
  <si>
    <r>
      <t xml:space="preserve"> </t>
    </r>
    <r>
      <rPr>
        <sz val="9"/>
        <rFont val="宋体"/>
        <family val="0"/>
      </rPr>
      <t xml:space="preserve"> 普通教育支出</t>
    </r>
  </si>
  <si>
    <r>
      <t>9</t>
    </r>
    <r>
      <rPr>
        <sz val="9"/>
        <rFont val="宋体"/>
        <family val="0"/>
      </rPr>
      <t>9</t>
    </r>
  </si>
  <si>
    <r>
      <t xml:space="preserve"> </t>
    </r>
    <r>
      <rPr>
        <sz val="9"/>
        <rFont val="宋体"/>
        <family val="0"/>
      </rPr>
      <t xml:space="preserve">  其他普通教育支出</t>
    </r>
  </si>
  <si>
    <r>
      <t>0</t>
    </r>
    <r>
      <rPr>
        <sz val="9"/>
        <rFont val="宋体"/>
        <family val="0"/>
      </rPr>
      <t>9</t>
    </r>
  </si>
  <si>
    <r>
      <t xml:space="preserve"> </t>
    </r>
    <r>
      <rPr>
        <sz val="9"/>
        <rFont val="宋体"/>
        <family val="0"/>
      </rPr>
      <t xml:space="preserve"> 教育费附加支出</t>
    </r>
  </si>
  <si>
    <r>
      <t xml:space="preserve"> </t>
    </r>
    <r>
      <rPr>
        <sz val="10"/>
        <rFont val="宋体"/>
        <family val="0"/>
      </rPr>
      <t xml:space="preserve">  其他教育费附加支出</t>
    </r>
  </si>
  <si>
    <t>抚顺市教育局离退休职工办公室</t>
  </si>
  <si>
    <t>其他教育支出</t>
  </si>
  <si>
    <t>行政事来单位医疗</t>
  </si>
  <si>
    <r>
      <t>20</t>
    </r>
    <r>
      <rPr>
        <sz val="9"/>
        <rFont val="宋体"/>
        <family val="0"/>
      </rPr>
      <t>5</t>
    </r>
  </si>
  <si>
    <t xml:space="preserve">   教育附加安排的支出</t>
  </si>
  <si>
    <r>
      <t>9</t>
    </r>
    <r>
      <rPr>
        <sz val="9"/>
        <rFont val="宋体"/>
        <family val="0"/>
      </rPr>
      <t>9</t>
    </r>
  </si>
  <si>
    <r>
      <t xml:space="preserve"> </t>
    </r>
    <r>
      <rPr>
        <sz val="9"/>
        <rFont val="宋体"/>
        <family val="0"/>
      </rPr>
      <t xml:space="preserve">    </t>
    </r>
    <r>
      <rPr>
        <sz val="9"/>
        <rFont val="宋体"/>
        <family val="0"/>
      </rPr>
      <t>其他教育费附加安排的支出</t>
    </r>
  </si>
  <si>
    <r>
      <t xml:space="preserve"> </t>
    </r>
    <r>
      <rPr>
        <sz val="9"/>
        <rFont val="宋体"/>
        <family val="0"/>
      </rPr>
      <t xml:space="preserve">  其他教育支出</t>
    </r>
  </si>
  <si>
    <r>
      <t>2</t>
    </r>
    <r>
      <rPr>
        <sz val="9"/>
        <rFont val="宋体"/>
        <family val="0"/>
      </rPr>
      <t>08</t>
    </r>
  </si>
  <si>
    <r>
      <t xml:space="preserve"> </t>
    </r>
    <r>
      <rPr>
        <sz val="9"/>
        <rFont val="宋体"/>
        <family val="0"/>
      </rPr>
      <t xml:space="preserve">   </t>
    </r>
    <r>
      <rPr>
        <sz val="9"/>
        <rFont val="宋体"/>
        <family val="0"/>
      </rPr>
      <t>机关事业单位基本养老保险缴费</t>
    </r>
  </si>
  <si>
    <r>
      <t>2</t>
    </r>
    <r>
      <rPr>
        <sz val="9"/>
        <rFont val="宋体"/>
        <family val="0"/>
      </rPr>
      <t>10</t>
    </r>
  </si>
  <si>
    <t>医疗卫生和计划生育支出</t>
  </si>
  <si>
    <r>
      <t>1</t>
    </r>
    <r>
      <rPr>
        <sz val="9"/>
        <rFont val="宋体"/>
        <family val="0"/>
      </rPr>
      <t>1</t>
    </r>
  </si>
  <si>
    <r>
      <t xml:space="preserve"> </t>
    </r>
    <r>
      <rPr>
        <sz val="9"/>
        <rFont val="宋体"/>
        <family val="0"/>
      </rPr>
      <t xml:space="preserve"> 行政事业单位医疗</t>
    </r>
  </si>
  <si>
    <r>
      <t>0</t>
    </r>
    <r>
      <rPr>
        <sz val="9"/>
        <rFont val="宋体"/>
        <family val="0"/>
      </rPr>
      <t>2</t>
    </r>
  </si>
  <si>
    <r>
      <t xml:space="preserve"> </t>
    </r>
    <r>
      <rPr>
        <sz val="9"/>
        <rFont val="宋体"/>
        <family val="0"/>
      </rPr>
      <t xml:space="preserve">   事业单位医疗</t>
    </r>
  </si>
  <si>
    <r>
      <t>2</t>
    </r>
    <r>
      <rPr>
        <sz val="9"/>
        <rFont val="宋体"/>
        <family val="0"/>
      </rPr>
      <t>21</t>
    </r>
  </si>
  <si>
    <r>
      <t xml:space="preserve"> </t>
    </r>
    <r>
      <rPr>
        <sz val="9"/>
        <rFont val="宋体"/>
        <family val="0"/>
      </rPr>
      <t xml:space="preserve"> 住房改革支出</t>
    </r>
  </si>
  <si>
    <r>
      <t xml:space="preserve"> </t>
    </r>
    <r>
      <rPr>
        <sz val="10"/>
        <rFont val="宋体"/>
        <family val="0"/>
      </rPr>
      <t xml:space="preserve">   住房公积金</t>
    </r>
  </si>
  <si>
    <t>合计</t>
  </si>
  <si>
    <t>抚顺市现代服务中等职业技术专业学校</t>
  </si>
  <si>
    <t xml:space="preserve">    机关事业单位基本养老保险缴费支出</t>
  </si>
  <si>
    <t xml:space="preserve">  行政事业单位医疗</t>
  </si>
  <si>
    <t xml:space="preserve">    事业单位医疗</t>
  </si>
  <si>
    <r>
      <t xml:space="preserve"> </t>
    </r>
    <r>
      <rPr>
        <sz val="10"/>
        <rFont val="宋体"/>
        <family val="0"/>
      </rPr>
      <t xml:space="preserve">   其他教育费附加安排的支出</t>
    </r>
  </si>
  <si>
    <t xml:space="preserve"> 行政事业单位离退休</t>
  </si>
  <si>
    <t xml:space="preserve">  事业单位离退休</t>
  </si>
  <si>
    <t xml:space="preserve">   机关事业单位基本养老保险</t>
  </si>
  <si>
    <t xml:space="preserve"> 行政事业单位医疗</t>
  </si>
  <si>
    <t xml:space="preserve">  事业单位医疗</t>
  </si>
  <si>
    <t xml:space="preserve"> 住房改革支出</t>
  </si>
  <si>
    <t>高中教育</t>
  </si>
  <si>
    <r>
      <t>0</t>
    </r>
    <r>
      <rPr>
        <sz val="10"/>
        <rFont val="宋体"/>
        <family val="0"/>
      </rPr>
      <t>7</t>
    </r>
  </si>
  <si>
    <t xml:space="preserve">   特殊教育</t>
  </si>
  <si>
    <t xml:space="preserve">       特殊学校教育</t>
  </si>
  <si>
    <t xml:space="preserve">    教育费附加安排支出</t>
  </si>
  <si>
    <t xml:space="preserve">       其他教育费附加安排支出</t>
  </si>
  <si>
    <r>
      <t xml:space="preserve"> </t>
    </r>
    <r>
      <rPr>
        <sz val="9"/>
        <rFont val="宋体"/>
        <family val="0"/>
      </rPr>
      <t xml:space="preserve"> </t>
    </r>
    <r>
      <rPr>
        <sz val="9"/>
        <rFont val="宋体"/>
        <family val="0"/>
      </rPr>
      <t>其他教育支出</t>
    </r>
  </si>
  <si>
    <r>
      <t xml:space="preserve">  </t>
    </r>
    <r>
      <rPr>
        <sz val="9"/>
        <rFont val="宋体"/>
        <family val="0"/>
      </rPr>
      <t xml:space="preserve"> </t>
    </r>
    <r>
      <rPr>
        <sz val="9"/>
        <rFont val="宋体"/>
        <family val="0"/>
      </rPr>
      <t xml:space="preserve"> 其他教育支出</t>
    </r>
  </si>
  <si>
    <t xml:space="preserve">  抚顺市教育局本级</t>
  </si>
  <si>
    <t>抚顺市教育局本级</t>
  </si>
  <si>
    <t>01</t>
  </si>
  <si>
    <t>02</t>
  </si>
  <si>
    <t>07</t>
  </si>
  <si>
    <t>09</t>
  </si>
  <si>
    <t>05</t>
  </si>
  <si>
    <r>
      <t>2</t>
    </r>
    <r>
      <rPr>
        <sz val="10"/>
        <rFont val="宋体"/>
        <family val="0"/>
      </rPr>
      <t>05</t>
    </r>
  </si>
  <si>
    <t>教育支出</t>
  </si>
  <si>
    <r>
      <t>0</t>
    </r>
    <r>
      <rPr>
        <sz val="10"/>
        <rFont val="宋体"/>
        <family val="0"/>
      </rPr>
      <t>2</t>
    </r>
  </si>
  <si>
    <t xml:space="preserve">  普通教育</t>
  </si>
  <si>
    <r>
      <t>0</t>
    </r>
    <r>
      <rPr>
        <sz val="10"/>
        <rFont val="宋体"/>
        <family val="0"/>
      </rPr>
      <t>1</t>
    </r>
  </si>
  <si>
    <t xml:space="preserve">    学前教育</t>
  </si>
  <si>
    <r>
      <t>0</t>
    </r>
    <r>
      <rPr>
        <sz val="10"/>
        <rFont val="宋体"/>
        <family val="0"/>
      </rPr>
      <t>3</t>
    </r>
  </si>
  <si>
    <r>
      <t>0</t>
    </r>
    <r>
      <rPr>
        <sz val="10"/>
        <rFont val="宋体"/>
        <family val="0"/>
      </rPr>
      <t>4</t>
    </r>
  </si>
  <si>
    <r>
      <t>0</t>
    </r>
    <r>
      <rPr>
        <sz val="10"/>
        <rFont val="宋体"/>
        <family val="0"/>
      </rPr>
      <t>9</t>
    </r>
  </si>
  <si>
    <t xml:space="preserve">  教育费附加安排的支出</t>
  </si>
  <si>
    <r>
      <t>9</t>
    </r>
    <r>
      <rPr>
        <sz val="10"/>
        <rFont val="宋体"/>
        <family val="0"/>
      </rPr>
      <t>9</t>
    </r>
  </si>
  <si>
    <t xml:space="preserve">    其他教育费附加安排的支出</t>
  </si>
  <si>
    <t>抚顺市第一中学</t>
  </si>
  <si>
    <r>
      <t>2</t>
    </r>
    <r>
      <rPr>
        <sz val="9"/>
        <rFont val="宋体"/>
        <family val="0"/>
      </rPr>
      <t>05</t>
    </r>
  </si>
  <si>
    <r>
      <t>0</t>
    </r>
    <r>
      <rPr>
        <sz val="9"/>
        <rFont val="宋体"/>
        <family val="0"/>
      </rPr>
      <t>2</t>
    </r>
  </si>
  <si>
    <r>
      <t>0</t>
    </r>
    <r>
      <rPr>
        <sz val="9"/>
        <rFont val="宋体"/>
        <family val="0"/>
      </rPr>
      <t>4</t>
    </r>
  </si>
  <si>
    <r>
      <t>0</t>
    </r>
    <r>
      <rPr>
        <sz val="9"/>
        <rFont val="宋体"/>
        <family val="0"/>
      </rPr>
      <t>9</t>
    </r>
  </si>
  <si>
    <r>
      <t xml:space="preserve">  </t>
    </r>
    <r>
      <rPr>
        <sz val="9"/>
        <rFont val="宋体"/>
        <family val="0"/>
      </rPr>
      <t>教育费附加安排的支出</t>
    </r>
  </si>
  <si>
    <r>
      <t>9</t>
    </r>
    <r>
      <rPr>
        <sz val="9"/>
        <rFont val="宋体"/>
        <family val="0"/>
      </rPr>
      <t>9</t>
    </r>
  </si>
  <si>
    <r>
      <t>2</t>
    </r>
    <r>
      <rPr>
        <sz val="9"/>
        <rFont val="宋体"/>
        <family val="0"/>
      </rPr>
      <t>08</t>
    </r>
  </si>
  <si>
    <t>社会保障和就业支出</t>
  </si>
  <si>
    <r>
      <t>0</t>
    </r>
    <r>
      <rPr>
        <sz val="9"/>
        <rFont val="宋体"/>
        <family val="0"/>
      </rPr>
      <t>5</t>
    </r>
  </si>
  <si>
    <t xml:space="preserve">  行政事业单位离退休</t>
  </si>
  <si>
    <t xml:space="preserve">    事业单位离退休</t>
  </si>
  <si>
    <t xml:space="preserve">    机关事业单位基本养老保险缴费支出</t>
  </si>
  <si>
    <r>
      <t>2</t>
    </r>
    <r>
      <rPr>
        <sz val="9"/>
        <rFont val="宋体"/>
        <family val="0"/>
      </rPr>
      <t>10</t>
    </r>
  </si>
  <si>
    <t>医疗卫生与计划生育支出</t>
  </si>
  <si>
    <r>
      <t>1</t>
    </r>
    <r>
      <rPr>
        <sz val="9"/>
        <rFont val="宋体"/>
        <family val="0"/>
      </rPr>
      <t>1</t>
    </r>
  </si>
  <si>
    <r>
      <t xml:space="preserve"> </t>
    </r>
    <r>
      <rPr>
        <sz val="9"/>
        <rFont val="宋体"/>
        <family val="0"/>
      </rPr>
      <t xml:space="preserve"> </t>
    </r>
    <r>
      <rPr>
        <sz val="9"/>
        <rFont val="宋体"/>
        <family val="0"/>
      </rPr>
      <t>行政事业单位医疗</t>
    </r>
  </si>
  <si>
    <r>
      <t xml:space="preserve"> </t>
    </r>
    <r>
      <rPr>
        <sz val="9"/>
        <rFont val="宋体"/>
        <family val="0"/>
      </rPr>
      <t xml:space="preserve">   事业单位医疗</t>
    </r>
  </si>
  <si>
    <r>
      <t>2</t>
    </r>
    <r>
      <rPr>
        <sz val="9"/>
        <rFont val="宋体"/>
        <family val="0"/>
      </rPr>
      <t>21</t>
    </r>
  </si>
  <si>
    <t>住房保障支出</t>
  </si>
  <si>
    <r>
      <t xml:space="preserve"> </t>
    </r>
    <r>
      <rPr>
        <sz val="9"/>
        <rFont val="宋体"/>
        <family val="0"/>
      </rPr>
      <t xml:space="preserve"> </t>
    </r>
    <r>
      <rPr>
        <sz val="9"/>
        <rFont val="宋体"/>
        <family val="0"/>
      </rPr>
      <t>住房改革支出</t>
    </r>
  </si>
  <si>
    <t xml:space="preserve">   住房公积金 </t>
  </si>
  <si>
    <t>抚顺市第二中学</t>
  </si>
  <si>
    <r>
      <t>0</t>
    </r>
    <r>
      <rPr>
        <sz val="9"/>
        <rFont val="宋体"/>
        <family val="0"/>
      </rPr>
      <t>4</t>
    </r>
  </si>
  <si>
    <r>
      <t>2</t>
    </r>
    <r>
      <rPr>
        <sz val="9"/>
        <rFont val="宋体"/>
        <family val="0"/>
      </rPr>
      <t>08</t>
    </r>
  </si>
  <si>
    <r>
      <t>0</t>
    </r>
    <r>
      <rPr>
        <sz val="9"/>
        <rFont val="宋体"/>
        <family val="0"/>
      </rPr>
      <t>5</t>
    </r>
  </si>
  <si>
    <r>
      <t>2</t>
    </r>
    <r>
      <rPr>
        <sz val="9"/>
        <rFont val="宋体"/>
        <family val="0"/>
      </rPr>
      <t>10</t>
    </r>
  </si>
  <si>
    <r>
      <t>1</t>
    </r>
    <r>
      <rPr>
        <sz val="9"/>
        <rFont val="宋体"/>
        <family val="0"/>
      </rPr>
      <t>1</t>
    </r>
  </si>
  <si>
    <r>
      <t>2</t>
    </r>
    <r>
      <rPr>
        <sz val="9"/>
        <rFont val="宋体"/>
        <family val="0"/>
      </rPr>
      <t>21</t>
    </r>
  </si>
  <si>
    <r>
      <t>0</t>
    </r>
    <r>
      <rPr>
        <sz val="9"/>
        <rFont val="宋体"/>
        <family val="0"/>
      </rPr>
      <t>1</t>
    </r>
  </si>
  <si>
    <t>抚顺市第十中学</t>
  </si>
  <si>
    <t>205</t>
  </si>
  <si>
    <t>99</t>
  </si>
  <si>
    <t>抚顺市第十二中学</t>
  </si>
  <si>
    <r>
      <t xml:space="preserve"> </t>
    </r>
    <r>
      <rPr>
        <sz val="9"/>
        <rFont val="宋体"/>
        <family val="0"/>
      </rPr>
      <t xml:space="preserve">  </t>
    </r>
    <r>
      <rPr>
        <sz val="9"/>
        <rFont val="宋体"/>
        <family val="0"/>
      </rPr>
      <t>普通教育</t>
    </r>
  </si>
  <si>
    <r>
      <t xml:space="preserve"> </t>
    </r>
    <r>
      <rPr>
        <sz val="10"/>
        <rFont val="宋体"/>
        <family val="0"/>
      </rPr>
      <t xml:space="preserve">    </t>
    </r>
    <r>
      <rPr>
        <sz val="10"/>
        <rFont val="宋体"/>
        <family val="0"/>
      </rPr>
      <t>高中教育</t>
    </r>
  </si>
  <si>
    <t xml:space="preserve">   教育费附加安排的支出</t>
  </si>
  <si>
    <t xml:space="preserve">     其他教育费附加安排的支出</t>
  </si>
  <si>
    <t>抚顺市朝鲜族第一中学</t>
  </si>
  <si>
    <t>　普通教育</t>
  </si>
  <si>
    <t>　　高中教育</t>
  </si>
  <si>
    <t>　教育费附加安排的支出</t>
  </si>
  <si>
    <t>　　其他教育费附加安排的支出</t>
  </si>
  <si>
    <t>　行政事业单位离退休</t>
  </si>
  <si>
    <t>　　事业单位离退休</t>
  </si>
  <si>
    <t>　　机关事业单位基本养老保险缴费支出</t>
  </si>
  <si>
    <t>　行政事业单位医疗</t>
  </si>
  <si>
    <t>　　事业单位医疗</t>
  </si>
  <si>
    <t>　住房改革支出</t>
  </si>
  <si>
    <t>　　住房公积金</t>
  </si>
  <si>
    <t>东洲高中</t>
  </si>
  <si>
    <t>普通教育</t>
  </si>
  <si>
    <t>高中教育</t>
  </si>
  <si>
    <t>抚顺市实验中学</t>
  </si>
  <si>
    <t>03</t>
  </si>
  <si>
    <t>初中教育</t>
  </si>
  <si>
    <t>教育附加安排</t>
  </si>
  <si>
    <t>其他教育附加安排</t>
  </si>
  <si>
    <t xml:space="preserve">  其他教育费附加安排的支出</t>
  </si>
  <si>
    <t>社会保障和就业</t>
  </si>
  <si>
    <t xml:space="preserve">    机关事业单位基本基本养老保险</t>
  </si>
  <si>
    <t xml:space="preserve">    小学教育</t>
  </si>
  <si>
    <t xml:space="preserve">   行政事业单位离退休</t>
  </si>
  <si>
    <t xml:space="preserve">      事业单位离退休</t>
  </si>
  <si>
    <t xml:space="preserve">   行政事业单位医疗</t>
  </si>
  <si>
    <t xml:space="preserve">      事业单位医疗</t>
  </si>
  <si>
    <t xml:space="preserve">     住房公积金</t>
  </si>
  <si>
    <t>抚顺市工读学校</t>
  </si>
  <si>
    <r>
      <t>0</t>
    </r>
    <r>
      <rPr>
        <sz val="9"/>
        <rFont val="宋体"/>
        <family val="0"/>
      </rPr>
      <t>7</t>
    </r>
  </si>
  <si>
    <t xml:space="preserve">  特殊教育</t>
  </si>
  <si>
    <t xml:space="preserve">   工读教育</t>
  </si>
  <si>
    <t>抚顺市招生办</t>
  </si>
  <si>
    <t>教育费附加安排的支出</t>
  </si>
  <si>
    <t>其他教育费附加安排的支出</t>
  </si>
  <si>
    <t>机关事业单位基本养老保险</t>
  </si>
  <si>
    <t>抚顺市中小学卫生保健所</t>
  </si>
  <si>
    <t>208</t>
  </si>
  <si>
    <t>210</t>
  </si>
  <si>
    <t>11</t>
  </si>
  <si>
    <t xml:space="preserve">  行政事业单位医疗</t>
  </si>
  <si>
    <t>221</t>
  </si>
  <si>
    <r>
      <t>2</t>
    </r>
    <r>
      <rPr>
        <sz val="9"/>
        <rFont val="宋体"/>
        <family val="0"/>
      </rPr>
      <t>05</t>
    </r>
  </si>
  <si>
    <t>抚顺市教育局离退休职工办公室</t>
  </si>
  <si>
    <t>其他教育支出</t>
  </si>
  <si>
    <t>其他教育支出</t>
  </si>
  <si>
    <t>抚顺市教育信息管理中心</t>
  </si>
  <si>
    <r>
      <t>20</t>
    </r>
    <r>
      <rPr>
        <sz val="9"/>
        <rFont val="宋体"/>
        <family val="0"/>
      </rPr>
      <t>5</t>
    </r>
  </si>
  <si>
    <t xml:space="preserve">   教育附加安排的支出</t>
  </si>
  <si>
    <r>
      <t xml:space="preserve"> </t>
    </r>
    <r>
      <rPr>
        <sz val="9"/>
        <rFont val="宋体"/>
        <family val="0"/>
      </rPr>
      <t xml:space="preserve">    </t>
    </r>
    <r>
      <rPr>
        <sz val="9"/>
        <rFont val="宋体"/>
        <family val="0"/>
      </rPr>
      <t>其他教育费附加安排的支出</t>
    </r>
  </si>
  <si>
    <r>
      <t xml:space="preserve"> </t>
    </r>
    <r>
      <rPr>
        <sz val="9"/>
        <rFont val="宋体"/>
        <family val="0"/>
      </rPr>
      <t xml:space="preserve">  其他教育支出</t>
    </r>
  </si>
  <si>
    <r>
      <t xml:space="preserve"> </t>
    </r>
    <r>
      <rPr>
        <sz val="9"/>
        <rFont val="宋体"/>
        <family val="0"/>
      </rPr>
      <t xml:space="preserve">   </t>
    </r>
    <r>
      <rPr>
        <sz val="9"/>
        <rFont val="宋体"/>
        <family val="0"/>
      </rPr>
      <t>机关事业单位基本养老保险缴费</t>
    </r>
  </si>
  <si>
    <t>医疗卫生和计划生育支出</t>
  </si>
  <si>
    <r>
      <t xml:space="preserve"> </t>
    </r>
    <r>
      <rPr>
        <sz val="9"/>
        <rFont val="宋体"/>
        <family val="0"/>
      </rPr>
      <t xml:space="preserve"> 行政事业单位医疗</t>
    </r>
  </si>
  <si>
    <r>
      <t xml:space="preserve"> </t>
    </r>
    <r>
      <rPr>
        <sz val="9"/>
        <rFont val="宋体"/>
        <family val="0"/>
      </rPr>
      <t xml:space="preserve"> 住房改革支出</t>
    </r>
  </si>
  <si>
    <r>
      <t xml:space="preserve"> </t>
    </r>
    <r>
      <rPr>
        <sz val="10"/>
        <rFont val="宋体"/>
        <family val="0"/>
      </rPr>
      <t xml:space="preserve">   住房公积金</t>
    </r>
  </si>
  <si>
    <r>
      <t>2018年部门收支总体情况表</t>
    </r>
    <r>
      <rPr>
        <b/>
        <sz val="22"/>
        <rFont val="宋体"/>
        <family val="0"/>
      </rPr>
      <t>（分单位）</t>
    </r>
  </si>
  <si>
    <t>二、社会保障和就业支出</t>
  </si>
  <si>
    <t>抚顺市教育局2018年部门预算和“三公”经费预算公开表</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</si>
</sst>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0_);[Red]\(0.0\)"/>
    <numFmt numFmtId="185" formatCode=";;"/>
    <numFmt numFmtId="186" formatCode="#,##0.00_ "/>
    <numFmt numFmtId="187" formatCode="#,##0.0"/>
    <numFmt numFmtId="188" formatCode="#,##0.0000"/>
    <numFmt numFmtId="189" formatCode="#,##0_ "/>
    <numFmt numFmtId="190" formatCode="#,##0.00_);[Red]\(#,##0.00\)"/>
    <numFmt numFmtId="191" formatCode="0.0_ "/>
    <numFmt numFmtId="192" formatCode="0.00_ "/>
    <numFmt numFmtId="193" formatCode="[$-804]yyyy&quot;年&quot;m&quot;月&quot;d&quot;日&quot;dddd"/>
    <numFmt numFmtId="194" formatCode="0.00_);[Red]\(0.00\)"/>
  </numFmts>
  <fonts count="47">
    <font>
      <sz val="9"/>
      <name val="宋体"/>
      <family val="0"/>
    </font>
    <font>
      <sz val="11"/>
      <color indexed="8"/>
      <name val="宋体"/>
      <family val="0"/>
    </font>
    <font>
      <sz val="12"/>
      <name val="宋体"/>
      <family val="0"/>
    </font>
    <font>
      <b/>
      <sz val="12"/>
      <name val="宋体"/>
      <family val="0"/>
    </font>
    <font>
      <b/>
      <sz val="18"/>
      <name val="宋体"/>
      <family val="0"/>
    </font>
    <font>
      <b/>
      <sz val="10"/>
      <name val="宋体"/>
      <family val="0"/>
    </font>
    <font>
      <b/>
      <sz val="9"/>
      <name val="宋体"/>
      <family val="0"/>
    </font>
    <font>
      <sz val="10"/>
      <name val="宋体"/>
      <family val="0"/>
    </font>
    <font>
      <b/>
      <sz val="22"/>
      <name val="宋体"/>
      <family val="0"/>
    </font>
    <font>
      <b/>
      <sz val="10"/>
      <color indexed="9"/>
      <name val="宋体"/>
      <family val="0"/>
    </font>
    <font>
      <b/>
      <sz val="11"/>
      <name val="宋体"/>
      <family val="0"/>
    </font>
    <font>
      <sz val="11"/>
      <name val="宋体"/>
      <family val="0"/>
    </font>
    <font>
      <b/>
      <sz val="24"/>
      <name val="宋体"/>
      <family val="0"/>
    </font>
    <font>
      <sz val="20"/>
      <name val="宋体"/>
      <family val="0"/>
    </font>
    <font>
      <b/>
      <sz val="14"/>
      <name val="宋体"/>
      <family val="0"/>
    </font>
    <font>
      <sz val="14"/>
      <name val="宋体"/>
      <family val="0"/>
    </font>
    <font>
      <b/>
      <sz val="20"/>
      <name val="宋体"/>
      <family val="0"/>
    </font>
    <font>
      <b/>
      <sz val="11"/>
      <color indexed="63"/>
      <name val="宋体"/>
      <family val="0"/>
    </font>
    <font>
      <sz val="11"/>
      <color indexed="9"/>
      <name val="宋体"/>
      <family val="0"/>
    </font>
    <font>
      <b/>
      <sz val="11"/>
      <color indexed="9"/>
      <name val="宋体"/>
      <family val="0"/>
    </font>
    <font>
      <b/>
      <sz val="15"/>
      <color indexed="56"/>
      <name val="宋体"/>
      <family val="0"/>
    </font>
    <font>
      <u val="single"/>
      <sz val="11"/>
      <color indexed="12"/>
      <name val="宋体"/>
      <family val="0"/>
    </font>
    <font>
      <b/>
      <sz val="18"/>
      <color indexed="56"/>
      <name val="宋体"/>
      <family val="0"/>
    </font>
    <font>
      <sz val="11"/>
      <color indexed="62"/>
      <name val="宋体"/>
      <family val="0"/>
    </font>
    <font>
      <u val="single"/>
      <sz val="12"/>
      <color indexed="12"/>
      <name val="宋体"/>
      <family val="0"/>
    </font>
    <font>
      <b/>
      <sz val="11"/>
      <color indexed="52"/>
      <name val="宋体"/>
      <family val="0"/>
    </font>
    <font>
      <b/>
      <sz val="11"/>
      <color indexed="56"/>
      <name val="宋体"/>
      <family val="0"/>
    </font>
    <font>
      <sz val="11"/>
      <color indexed="20"/>
      <name val="宋体"/>
      <family val="0"/>
    </font>
    <font>
      <b/>
      <sz val="13"/>
      <color indexed="56"/>
      <name val="宋体"/>
      <family val="0"/>
    </font>
    <font>
      <sz val="11"/>
      <color indexed="10"/>
      <name val="宋体"/>
      <family val="0"/>
    </font>
    <font>
      <sz val="10"/>
      <color indexed="8"/>
      <name val="Arial"/>
      <family val="2"/>
    </font>
    <font>
      <u val="single"/>
      <sz val="11"/>
      <color indexed="36"/>
      <name val="宋体"/>
      <family val="0"/>
    </font>
    <font>
      <b/>
      <sz val="11"/>
      <color indexed="8"/>
      <name val="宋体"/>
      <family val="0"/>
    </font>
    <font>
      <i/>
      <sz val="11"/>
      <color indexed="23"/>
      <name val="宋体"/>
      <family val="0"/>
    </font>
    <font>
      <sz val="11"/>
      <color indexed="52"/>
      <name val="宋体"/>
      <family val="0"/>
    </font>
    <font>
      <sz val="11"/>
      <color indexed="17"/>
      <name val="宋体"/>
      <family val="0"/>
    </font>
    <font>
      <sz val="11"/>
      <color indexed="60"/>
      <name val="宋体"/>
      <family val="0"/>
    </font>
    <font>
      <sz val="11"/>
      <color indexed="16"/>
      <name val="宋体"/>
      <family val="0"/>
    </font>
    <font>
      <b/>
      <sz val="10"/>
      <name val="Arial"/>
      <family val="2"/>
    </font>
    <font>
      <sz val="12"/>
      <name val="仿宋_GB2312"/>
      <family val="3"/>
    </font>
    <font>
      <sz val="12"/>
      <color indexed="10"/>
      <name val="仿宋_GB2312"/>
      <family val="3"/>
    </font>
    <font>
      <sz val="12"/>
      <color indexed="8"/>
      <name val="仿宋_GB2312"/>
      <family val="3"/>
    </font>
    <font>
      <sz val="10"/>
      <name val="Times New Roman"/>
      <family val="1"/>
    </font>
    <font>
      <sz val="22"/>
      <name val="宋体"/>
      <family val="0"/>
    </font>
    <font>
      <sz val="11"/>
      <color theme="1"/>
      <name val="Calibri"/>
      <family val="0"/>
    </font>
    <font>
      <sz val="11"/>
      <color rgb="FF9C0006"/>
      <name val="Calibri"/>
      <family val="0"/>
    </font>
    <font>
      <sz val="11"/>
      <color rgb="FF006100"/>
      <name val="Calibri"/>
      <family val="0"/>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
      <patternFill patternType="solid">
        <fgColor indexed="9"/>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63"/>
      </left>
      <right style="thin"/>
      <top style="thin"/>
      <bottom>
        <color indexed="63"/>
      </bottom>
    </border>
    <border>
      <left>
        <color indexed="63"/>
      </left>
      <right>
        <color indexed="63"/>
      </right>
      <top style="thin"/>
      <bottom style="thin"/>
    </border>
    <border>
      <left>
        <color indexed="63"/>
      </left>
      <right style="thin"/>
      <top>
        <color indexed="63"/>
      </top>
      <bottom>
        <color indexed="63"/>
      </bottom>
    </border>
    <border>
      <left style="thin"/>
      <right style="thin"/>
      <top>
        <color indexed="63"/>
      </top>
      <bottom>
        <color indexed="63"/>
      </bottom>
    </border>
  </borders>
  <cellStyleXfs count="164">
    <xf numFmtId="0" fontId="0" fillId="0" borderId="0">
      <alignment vertical="center"/>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30" fillId="0" borderId="0" applyNumberFormat="0" applyFill="0" applyBorder="0" applyAlignment="0" applyProtection="0"/>
    <xf numFmtId="0" fontId="38" fillId="0" borderId="0" applyNumberFormat="0" applyFill="0" applyBorder="0" applyAlignment="0" applyProtection="0"/>
    <xf numFmtId="180" fontId="2" fillId="0" borderId="0" applyFont="0" applyFill="0" applyBorder="0" applyAlignment="0" applyProtection="0"/>
    <xf numFmtId="0" fontId="22" fillId="0" borderId="0" applyNumberFormat="0" applyFill="0" applyBorder="0" applyAlignment="0" applyProtection="0"/>
    <xf numFmtId="0" fontId="20" fillId="0" borderId="1" applyNumberFormat="0" applyFill="0" applyAlignment="0" applyProtection="0"/>
    <xf numFmtId="0" fontId="28"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37" fillId="7"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45" fillId="16" borderId="0" applyNumberFormat="0" applyBorder="0" applyAlignment="0" applyProtection="0"/>
    <xf numFmtId="0" fontId="27" fillId="3" borderId="0" applyNumberFormat="0" applyBorder="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2" fillId="0" borderId="0">
      <alignment/>
      <protection/>
    </xf>
    <xf numFmtId="0" fontId="21" fillId="0" borderId="0" applyNumberFormat="0" applyFill="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35" fillId="4" borderId="0" applyNumberFormat="0" applyBorder="0" applyAlignment="0" applyProtection="0"/>
    <xf numFmtId="0" fontId="46" fillId="17" borderId="0" applyNumberFormat="0" applyBorder="0" applyAlignment="0" applyProtection="0"/>
    <xf numFmtId="0" fontId="35" fillId="4" borderId="0" applyNumberFormat="0" applyBorder="0" applyAlignment="0" applyProtection="0"/>
    <xf numFmtId="0" fontId="32" fillId="0" borderId="4" applyNumberFormat="0" applyFill="0" applyAlignment="0" applyProtection="0"/>
    <xf numFmtId="0" fontId="24" fillId="0" borderId="0" applyNumberFormat="0" applyFill="0" applyBorder="0" applyAlignment="0" applyProtection="0"/>
    <xf numFmtId="182" fontId="2" fillId="0" borderId="0" applyFont="0" applyFill="0" applyBorder="0" applyAlignment="0" applyProtection="0"/>
    <xf numFmtId="0" fontId="25" fillId="18" borderId="5" applyNumberFormat="0" applyAlignment="0" applyProtection="0"/>
    <xf numFmtId="0" fontId="25" fillId="18" borderId="5" applyNumberFormat="0" applyAlignment="0" applyProtection="0"/>
    <xf numFmtId="0" fontId="19" fillId="19" borderId="6" applyNumberFormat="0" applyAlignment="0" applyProtection="0"/>
    <xf numFmtId="0" fontId="19" fillId="19" borderId="6" applyNumberFormat="0" applyAlignment="0" applyProtection="0"/>
    <xf numFmtId="0" fontId="33" fillId="0" borderId="0" applyNumberFormat="0" applyFill="0" applyBorder="0" applyAlignment="0" applyProtection="0"/>
    <xf numFmtId="0" fontId="29" fillId="0" borderId="0" applyNumberFormat="0" applyFill="0" applyBorder="0" applyAlignment="0" applyProtection="0"/>
    <xf numFmtId="0" fontId="34" fillId="0" borderId="7" applyNumberFormat="0" applyFill="0" applyAlignment="0" applyProtection="0"/>
    <xf numFmtId="9" fontId="2" fillId="0" borderId="0" applyFont="0" applyFill="0" applyBorder="0" applyAlignment="0" applyProtection="0"/>
    <xf numFmtId="0" fontId="0" fillId="0" borderId="0">
      <alignment/>
      <protection/>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36" fillId="24" borderId="0" applyNumberFormat="0" applyBorder="0" applyAlignment="0" applyProtection="0"/>
    <xf numFmtId="0" fontId="36" fillId="24" borderId="0" applyNumberFormat="0" applyBorder="0" applyAlignment="0" applyProtection="0"/>
    <xf numFmtId="0" fontId="17" fillId="18" borderId="8" applyNumberFormat="0" applyAlignment="0" applyProtection="0"/>
    <xf numFmtId="0" fontId="17" fillId="18" borderId="8" applyNumberFormat="0" applyAlignment="0" applyProtection="0"/>
    <xf numFmtId="0" fontId="23" fillId="7" borderId="5" applyNumberFormat="0" applyAlignment="0" applyProtection="0"/>
    <xf numFmtId="0" fontId="23" fillId="7" borderId="5" applyNumberFormat="0" applyAlignment="0" applyProtection="0"/>
    <xf numFmtId="0" fontId="31" fillId="0" borderId="0" applyNumberFormat="0" applyFill="0" applyBorder="0" applyAlignment="0" applyProtection="0"/>
    <xf numFmtId="0" fontId="0" fillId="25" borderId="9" applyNumberFormat="0" applyFont="0" applyAlignment="0" applyProtection="0"/>
    <xf numFmtId="0" fontId="0" fillId="25" borderId="9" applyNumberFormat="0" applyFont="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23" borderId="0" applyNumberFormat="0" applyBorder="0" applyAlignment="0" applyProtection="0"/>
  </cellStyleXfs>
  <cellXfs count="497">
    <xf numFmtId="0" fontId="0" fillId="0" borderId="0" xfId="0" applyAlignment="1">
      <alignment vertical="center"/>
    </xf>
    <xf numFmtId="0" fontId="2" fillId="0" borderId="0" xfId="92">
      <alignment/>
      <protection/>
    </xf>
    <xf numFmtId="0" fontId="0" fillId="26" borderId="0" xfId="0" applyFill="1" applyAlignment="1">
      <alignment vertical="center"/>
    </xf>
    <xf numFmtId="0" fontId="7" fillId="0" borderId="0" xfId="136" applyFont="1" applyAlignment="1">
      <alignment vertical="center"/>
      <protection/>
    </xf>
    <xf numFmtId="0" fontId="5" fillId="27" borderId="0" xfId="136" applyFont="1" applyFill="1" applyAlignment="1">
      <alignment vertical="center" wrapText="1"/>
      <protection/>
    </xf>
    <xf numFmtId="0" fontId="5" fillId="0" borderId="0" xfId="136" applyFont="1" applyAlignment="1">
      <alignment vertical="center"/>
      <protection/>
    </xf>
    <xf numFmtId="0" fontId="6" fillId="0" borderId="0" xfId="0" applyFont="1" applyAlignment="1">
      <alignment vertical="center"/>
    </xf>
    <xf numFmtId="49" fontId="7" fillId="0" borderId="0" xfId="136" applyNumberFormat="1" applyFont="1" applyFill="1" applyAlignment="1" applyProtection="1">
      <alignment vertical="center"/>
      <protection/>
    </xf>
    <xf numFmtId="184" fontId="7" fillId="0" borderId="0" xfId="136" applyNumberFormat="1" applyFont="1" applyAlignment="1">
      <alignment vertical="center"/>
      <protection/>
    </xf>
    <xf numFmtId="0" fontId="7" fillId="0" borderId="0" xfId="136" applyFont="1">
      <alignment/>
      <protection/>
    </xf>
    <xf numFmtId="2" fontId="4" fillId="0" borderId="0" xfId="136" applyNumberFormat="1" applyFont="1" applyFill="1" applyAlignment="1" applyProtection="1">
      <alignment horizontal="centerContinuous" vertical="center"/>
      <protection/>
    </xf>
    <xf numFmtId="2" fontId="8" fillId="0" borderId="0" xfId="136" applyNumberFormat="1" applyFont="1" applyFill="1" applyAlignment="1" applyProtection="1">
      <alignment horizontal="centerContinuous" vertical="center"/>
      <protection/>
    </xf>
    <xf numFmtId="2" fontId="7" fillId="0" borderId="0" xfId="136" applyNumberFormat="1" applyFont="1" applyFill="1" applyAlignment="1" applyProtection="1">
      <alignment horizontal="center" vertical="center"/>
      <protection/>
    </xf>
    <xf numFmtId="2" fontId="5" fillId="0" borderId="0" xfId="136" applyNumberFormat="1" applyFont="1" applyFill="1" applyAlignment="1" applyProtection="1">
      <alignment horizontal="right" vertical="center"/>
      <protection/>
    </xf>
    <xf numFmtId="0" fontId="5" fillId="0" borderId="10" xfId="107" applyFont="1" applyFill="1" applyBorder="1" applyAlignment="1">
      <alignment horizontal="left" vertical="center"/>
      <protection/>
    </xf>
    <xf numFmtId="184" fontId="7" fillId="0" borderId="0" xfId="136" applyNumberFormat="1" applyFont="1" applyFill="1" applyAlignment="1">
      <alignment horizontal="center" vertical="center"/>
      <protection/>
    </xf>
    <xf numFmtId="184" fontId="5" fillId="0" borderId="10" xfId="136" applyNumberFormat="1" applyFont="1" applyFill="1" applyBorder="1" applyAlignment="1" applyProtection="1">
      <alignment horizontal="right" vertical="center"/>
      <protection/>
    </xf>
    <xf numFmtId="0" fontId="5"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49" fontId="5" fillId="0" borderId="12" xfId="0" applyNumberFormat="1" applyFont="1" applyFill="1" applyBorder="1" applyAlignment="1" applyProtection="1">
      <alignment vertical="center" wrapText="1"/>
      <protection/>
    </xf>
    <xf numFmtId="49" fontId="5" fillId="0" borderId="12" xfId="0" applyNumberFormat="1" applyFont="1" applyFill="1" applyBorder="1" applyAlignment="1" applyProtection="1">
      <alignment horizontal="center" vertical="center"/>
      <protection/>
    </xf>
    <xf numFmtId="185" fontId="5" fillId="0" borderId="12" xfId="0" applyNumberFormat="1" applyFont="1" applyFill="1" applyBorder="1" applyAlignment="1" applyProtection="1">
      <alignment horizontal="center" vertical="center" wrapText="1"/>
      <protection/>
    </xf>
    <xf numFmtId="186" fontId="5" fillId="0" borderId="11" xfId="136" applyNumberFormat="1" applyFont="1" applyFill="1" applyBorder="1" applyAlignment="1" applyProtection="1">
      <alignment horizontal="right" vertical="center" wrapText="1"/>
      <protection/>
    </xf>
    <xf numFmtId="0" fontId="5" fillId="0" borderId="0" xfId="136" applyFont="1">
      <alignment/>
      <protection/>
    </xf>
    <xf numFmtId="49" fontId="0" fillId="0" borderId="11" xfId="0" applyNumberFormat="1" applyFill="1" applyBorder="1" applyAlignment="1" applyProtection="1">
      <alignment horizontal="left" vertical="center" wrapText="1"/>
      <protection/>
    </xf>
    <xf numFmtId="49" fontId="7" fillId="0" borderId="11" xfId="0" applyNumberFormat="1" applyFont="1" applyFill="1" applyBorder="1" applyAlignment="1" applyProtection="1">
      <alignment horizontal="center" vertical="center"/>
      <protection/>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Continuous" vertical="center"/>
    </xf>
    <xf numFmtId="0" fontId="5" fillId="0" borderId="0" xfId="0" applyNumberFormat="1" applyFont="1" applyFill="1" applyAlignment="1" applyProtection="1">
      <alignment horizontal="right" vertical="center"/>
      <protection/>
    </xf>
    <xf numFmtId="0" fontId="5" fillId="0" borderId="10" xfId="107" applyFont="1" applyFill="1" applyBorder="1" applyAlignment="1">
      <alignment horizontal="right" vertical="center"/>
      <protection/>
    </xf>
    <xf numFmtId="0" fontId="5" fillId="0" borderId="13" xfId="0" applyFont="1" applyBorder="1" applyAlignment="1">
      <alignment horizontal="centerContinuous" vertical="center"/>
    </xf>
    <xf numFmtId="0" fontId="5" fillId="0" borderId="11" xfId="0" applyFont="1" applyBorder="1" applyAlignment="1">
      <alignment horizontal="centerContinuous" vertical="center"/>
    </xf>
    <xf numFmtId="0" fontId="5" fillId="0" borderId="0" xfId="0" applyFont="1" applyFill="1" applyAlignment="1">
      <alignment vertical="center"/>
    </xf>
    <xf numFmtId="0" fontId="5" fillId="0" borderId="11" xfId="0" applyFont="1" applyBorder="1" applyAlignment="1">
      <alignment horizontal="center" vertical="center"/>
    </xf>
    <xf numFmtId="0" fontId="5" fillId="0" borderId="11" xfId="0" applyFont="1" applyFill="1" applyBorder="1" applyAlignment="1">
      <alignment horizontal="center" vertical="center"/>
    </xf>
    <xf numFmtId="188" fontId="9" fillId="0" borderId="0" xfId="0" applyNumberFormat="1" applyFont="1" applyFill="1" applyAlignment="1" applyProtection="1">
      <alignment vertical="center" wrapText="1"/>
      <protection/>
    </xf>
    <xf numFmtId="187" fontId="9" fillId="0" borderId="0" xfId="0" applyNumberFormat="1" applyFont="1" applyFill="1" applyAlignment="1" applyProtection="1">
      <alignment vertical="center" wrapText="1"/>
      <protection/>
    </xf>
    <xf numFmtId="0" fontId="5" fillId="0" borderId="14" xfId="0" applyFont="1" applyFill="1" applyBorder="1" applyAlignment="1">
      <alignment vertical="center"/>
    </xf>
    <xf numFmtId="0" fontId="7" fillId="0" borderId="11"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Alignment="1">
      <alignment vertical="center"/>
    </xf>
    <xf numFmtId="0" fontId="7" fillId="0" borderId="12" xfId="0" applyFont="1" applyBorder="1" applyAlignment="1">
      <alignment vertical="center"/>
    </xf>
    <xf numFmtId="0" fontId="7" fillId="0" borderId="11" xfId="0" applyFont="1" applyBorder="1" applyAlignment="1">
      <alignment vertical="center"/>
    </xf>
    <xf numFmtId="0" fontId="4" fillId="0" borderId="0" xfId="0" applyFont="1" applyAlignment="1">
      <alignment horizontal="center" vertical="center"/>
    </xf>
    <xf numFmtId="0" fontId="4" fillId="0" borderId="0" xfId="0" applyFont="1" applyAlignment="1">
      <alignment horizontal="centerContinuous" vertical="center"/>
    </xf>
    <xf numFmtId="0" fontId="6" fillId="0" borderId="11" xfId="0" applyNumberFormat="1" applyFont="1" applyFill="1" applyBorder="1" applyAlignment="1" applyProtection="1">
      <alignment horizontal="center" vertical="center"/>
      <protection/>
    </xf>
    <xf numFmtId="185"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vertical="center" wrapText="1"/>
      <protection/>
    </xf>
    <xf numFmtId="0" fontId="5" fillId="0" borderId="11" xfId="0" applyFont="1" applyBorder="1" applyAlignment="1">
      <alignment vertical="center" wrapText="1"/>
    </xf>
    <xf numFmtId="187" fontId="7" fillId="0" borderId="11" xfId="136" applyNumberFormat="1" applyFont="1" applyFill="1" applyBorder="1" applyAlignment="1" applyProtection="1">
      <alignment horizontal="right" vertical="center" wrapText="1"/>
      <protection/>
    </xf>
    <xf numFmtId="0" fontId="0" fillId="0" borderId="11" xfId="0" applyBorder="1" applyAlignment="1">
      <alignment vertical="center"/>
    </xf>
    <xf numFmtId="0" fontId="6" fillId="0" borderId="0" xfId="0" applyNumberFormat="1" applyFont="1" applyFill="1" applyAlignment="1" applyProtection="1">
      <alignment horizontal="right" vertical="center"/>
      <protection/>
    </xf>
    <xf numFmtId="0" fontId="6" fillId="0" borderId="0" xfId="0" applyFont="1" applyAlignment="1">
      <alignment horizontal="right" vertical="center"/>
    </xf>
    <xf numFmtId="189" fontId="7" fillId="0" borderId="11" xfId="0" applyNumberFormat="1" applyFont="1" applyFill="1" applyBorder="1" applyAlignment="1" applyProtection="1">
      <alignment horizontal="right" vertical="center"/>
      <protection/>
    </xf>
    <xf numFmtId="187" fontId="7" fillId="0" borderId="11" xfId="0" applyNumberFormat="1" applyFont="1" applyFill="1" applyBorder="1" applyAlignment="1" applyProtection="1">
      <alignment horizontal="right" vertical="center"/>
      <protection/>
    </xf>
    <xf numFmtId="0" fontId="6" fillId="0" borderId="11" xfId="0" applyNumberFormat="1" applyFont="1" applyFill="1" applyBorder="1" applyAlignment="1" applyProtection="1">
      <alignment horizontal="center" vertical="center" wrapText="1"/>
      <protection/>
    </xf>
    <xf numFmtId="49" fontId="7" fillId="0" borderId="11" xfId="107" applyNumberFormat="1" applyFont="1" applyFill="1" applyBorder="1" applyAlignment="1" applyProtection="1">
      <alignment vertical="center"/>
      <protection/>
    </xf>
    <xf numFmtId="0" fontId="7" fillId="0" borderId="10" xfId="0" applyFont="1" applyBorder="1" applyAlignment="1">
      <alignment vertical="center"/>
    </xf>
    <xf numFmtId="49" fontId="5" fillId="0" borderId="11"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center" vertical="center"/>
      <protection/>
    </xf>
    <xf numFmtId="185" fontId="5" fillId="0" borderId="11" xfId="0" applyNumberFormat="1" applyFont="1" applyFill="1" applyBorder="1" applyAlignment="1" applyProtection="1">
      <alignment horizontal="center" vertical="center" wrapText="1"/>
      <protection/>
    </xf>
    <xf numFmtId="187" fontId="5" fillId="0" borderId="11" xfId="0" applyNumberFormat="1" applyFont="1" applyFill="1" applyBorder="1" applyAlignment="1" applyProtection="1">
      <alignment horizontal="right" vertical="center"/>
      <protection/>
    </xf>
    <xf numFmtId="0" fontId="5" fillId="0" borderId="0" xfId="0" applyFont="1" applyAlignment="1">
      <alignment horizontal="right" vertical="center"/>
    </xf>
    <xf numFmtId="0" fontId="5" fillId="0" borderId="11" xfId="0" applyFont="1" applyFill="1" applyBorder="1" applyAlignment="1">
      <alignment vertical="center"/>
    </xf>
    <xf numFmtId="0" fontId="5" fillId="0" borderId="11" xfId="0" applyFont="1" applyBorder="1" applyAlignment="1">
      <alignment vertical="center"/>
    </xf>
    <xf numFmtId="0" fontId="5" fillId="0" borderId="0" xfId="136" applyNumberFormat="1" applyFont="1" applyFill="1" applyAlignment="1" applyProtection="1">
      <alignment horizontal="right" vertical="center"/>
      <protection/>
    </xf>
    <xf numFmtId="49" fontId="0" fillId="0" borderId="0" xfId="0" applyNumberFormat="1" applyAlignment="1">
      <alignment horizontal="center" vertical="center"/>
    </xf>
    <xf numFmtId="0" fontId="5" fillId="0" borderId="0" xfId="107" applyFont="1" applyFill="1" applyBorder="1" applyAlignment="1">
      <alignment horizontal="left" vertical="center"/>
      <protection/>
    </xf>
    <xf numFmtId="49" fontId="5" fillId="0" borderId="11" xfId="0" applyNumberFormat="1" applyFont="1" applyBorder="1" applyAlignment="1">
      <alignment horizontal="center" vertical="center"/>
    </xf>
    <xf numFmtId="186" fontId="7" fillId="0" borderId="11" xfId="0" applyNumberFormat="1" applyFont="1" applyFill="1" applyBorder="1" applyAlignment="1" applyProtection="1">
      <alignment horizontal="right" vertical="center"/>
      <protection/>
    </xf>
    <xf numFmtId="190" fontId="0" fillId="0" borderId="11" xfId="0" applyNumberFormat="1" applyFill="1" applyBorder="1" applyAlignment="1">
      <alignment horizontal="right" vertical="center"/>
    </xf>
    <xf numFmtId="0" fontId="0" fillId="0" borderId="0" xfId="0" applyFill="1" applyAlignment="1">
      <alignment vertical="center"/>
    </xf>
    <xf numFmtId="0" fontId="7" fillId="0" borderId="0" xfId="0" applyFont="1" applyBorder="1" applyAlignment="1">
      <alignment vertical="center"/>
    </xf>
    <xf numFmtId="0" fontId="7" fillId="0" borderId="0" xfId="0" applyFont="1" applyBorder="1" applyAlignment="1">
      <alignment horizontal="right" vertical="center"/>
    </xf>
    <xf numFmtId="49" fontId="0" fillId="0" borderId="11" xfId="0" applyNumberFormat="1" applyFill="1" applyBorder="1" applyAlignment="1">
      <alignment vertical="center"/>
    </xf>
    <xf numFmtId="0" fontId="0" fillId="0" borderId="11" xfId="0" applyNumberFormat="1" applyFill="1" applyBorder="1" applyAlignment="1">
      <alignment vertical="center"/>
    </xf>
    <xf numFmtId="0" fontId="5" fillId="0" borderId="0" xfId="0" applyFont="1" applyBorder="1" applyAlignment="1">
      <alignment horizontal="right" vertical="center"/>
    </xf>
    <xf numFmtId="49" fontId="7" fillId="0" borderId="12" xfId="107" applyNumberFormat="1" applyFont="1" applyFill="1" applyBorder="1" applyAlignment="1" applyProtection="1">
      <alignment vertical="center"/>
      <protection/>
    </xf>
    <xf numFmtId="0" fontId="5" fillId="0" borderId="0" xfId="0" applyFont="1" applyAlignment="1">
      <alignment vertical="center" wrapText="1"/>
    </xf>
    <xf numFmtId="186" fontId="7" fillId="0" borderId="11" xfId="0" applyNumberFormat="1" applyFont="1" applyFill="1" applyBorder="1" applyAlignment="1">
      <alignment vertical="center"/>
    </xf>
    <xf numFmtId="187" fontId="0" fillId="0" borderId="11" xfId="0" applyNumberFormat="1" applyFont="1" applyFill="1" applyBorder="1" applyAlignment="1" applyProtection="1">
      <alignment vertical="center"/>
      <protection/>
    </xf>
    <xf numFmtId="0" fontId="8" fillId="0" borderId="0" xfId="136" applyNumberFormat="1" applyFont="1" applyFill="1" applyAlignment="1" applyProtection="1">
      <alignment vertical="center"/>
      <protection/>
    </xf>
    <xf numFmtId="0" fontId="5" fillId="0" borderId="0" xfId="0" applyFont="1" applyBorder="1" applyAlignment="1">
      <alignment vertical="center"/>
    </xf>
    <xf numFmtId="186" fontId="5" fillId="0" borderId="11" xfId="0" applyNumberFormat="1" applyFont="1" applyFill="1" applyBorder="1" applyAlignment="1" applyProtection="1">
      <alignment horizontal="right" vertical="center"/>
      <protection/>
    </xf>
    <xf numFmtId="0" fontId="0" fillId="0" borderId="0" xfId="0" applyAlignment="1">
      <alignment horizontal="centerContinuous" vertical="center"/>
    </xf>
    <xf numFmtId="0" fontId="3" fillId="0" borderId="0" xfId="108" applyFont="1">
      <alignment/>
      <protection/>
    </xf>
    <xf numFmtId="0" fontId="2" fillId="0" borderId="0" xfId="108">
      <alignment/>
      <protection/>
    </xf>
    <xf numFmtId="0" fontId="7" fillId="0" borderId="0" xfId="107" applyFont="1" applyFill="1" applyAlignment="1">
      <alignment vertical="center"/>
      <protection/>
    </xf>
    <xf numFmtId="0" fontId="7" fillId="0" borderId="0" xfId="107" applyFont="1" applyFill="1" applyAlignment="1">
      <alignment horizontal="center" vertical="center"/>
      <protection/>
    </xf>
    <xf numFmtId="184" fontId="5" fillId="0" borderId="0" xfId="107" applyNumberFormat="1" applyFont="1" applyFill="1" applyAlignment="1" applyProtection="1">
      <alignment horizontal="right" vertical="center"/>
      <protection/>
    </xf>
    <xf numFmtId="0" fontId="11" fillId="0" borderId="0" xfId="107" applyFont="1" applyFill="1" applyAlignment="1">
      <alignment vertical="center"/>
      <protection/>
    </xf>
    <xf numFmtId="184" fontId="7" fillId="0" borderId="10" xfId="107" applyNumberFormat="1" applyFont="1" applyFill="1" applyBorder="1" applyAlignment="1">
      <alignment horizontal="center" vertical="center"/>
      <protection/>
    </xf>
    <xf numFmtId="0" fontId="7" fillId="0" borderId="10" xfId="107" applyFont="1" applyFill="1" applyBorder="1" applyAlignment="1">
      <alignment horizontal="center" vertical="center"/>
      <protection/>
    </xf>
    <xf numFmtId="0" fontId="11" fillId="0" borderId="0" xfId="107" applyFont="1" applyFill="1" applyBorder="1" applyAlignment="1">
      <alignment vertical="center"/>
      <protection/>
    </xf>
    <xf numFmtId="0" fontId="5" fillId="0" borderId="11" xfId="107" applyNumberFormat="1" applyFont="1" applyFill="1" applyBorder="1" applyAlignment="1" applyProtection="1">
      <alignment horizontal="centerContinuous" vertical="center"/>
      <protection/>
    </xf>
    <xf numFmtId="0" fontId="5" fillId="0" borderId="11" xfId="107" applyNumberFormat="1" applyFont="1" applyFill="1" applyBorder="1" applyAlignment="1" applyProtection="1">
      <alignment horizontal="center" vertical="center"/>
      <protection/>
    </xf>
    <xf numFmtId="184" fontId="5" fillId="0" borderId="15" xfId="107" applyNumberFormat="1" applyFont="1" applyFill="1" applyBorder="1" applyAlignment="1" applyProtection="1">
      <alignment horizontal="center" vertical="center"/>
      <protection/>
    </xf>
    <xf numFmtId="184" fontId="5" fillId="0" borderId="11" xfId="107" applyNumberFormat="1" applyFont="1" applyFill="1" applyBorder="1" applyAlignment="1" applyProtection="1">
      <alignment horizontal="center" vertical="center"/>
      <protection/>
    </xf>
    <xf numFmtId="49" fontId="7" fillId="0" borderId="12" xfId="107" applyNumberFormat="1" applyFont="1" applyFill="1" applyBorder="1" applyAlignment="1" applyProtection="1">
      <alignment horizontal="left" vertical="center" indent="1"/>
      <protection/>
    </xf>
    <xf numFmtId="186" fontId="7" fillId="0" borderId="16" xfId="107" applyNumberFormat="1" applyFont="1" applyFill="1" applyBorder="1" applyAlignment="1" applyProtection="1">
      <alignment horizontal="right" vertical="center" wrapText="1"/>
      <protection/>
    </xf>
    <xf numFmtId="186" fontId="7" fillId="0" borderId="11" xfId="107" applyNumberFormat="1" applyFont="1" applyFill="1" applyBorder="1" applyAlignment="1" applyProtection="1">
      <alignment horizontal="right" vertical="center" wrapText="1"/>
      <protection/>
    </xf>
    <xf numFmtId="49" fontId="5" fillId="0" borderId="12" xfId="107" applyNumberFormat="1" applyFont="1" applyFill="1" applyBorder="1" applyAlignment="1" applyProtection="1">
      <alignment horizontal="center" vertical="center"/>
      <protection/>
    </xf>
    <xf numFmtId="0" fontId="10" fillId="0" borderId="0" xfId="107" applyFont="1" applyFill="1" applyAlignment="1">
      <alignment vertical="center"/>
      <protection/>
    </xf>
    <xf numFmtId="0" fontId="3" fillId="0" borderId="0" xfId="108" applyFont="1" applyAlignment="1">
      <alignment horizontal="left"/>
      <protection/>
    </xf>
    <xf numFmtId="0" fontId="11" fillId="0" borderId="0" xfId="107" applyFont="1" applyFill="1" applyAlignment="1">
      <alignment vertical="center" wrapText="1"/>
      <protection/>
    </xf>
    <xf numFmtId="0" fontId="2" fillId="0" borderId="0" xfId="0" applyFont="1" applyAlignment="1">
      <alignment vertical="center"/>
    </xf>
    <xf numFmtId="0" fontId="2" fillId="0" borderId="0" xfId="0" applyFont="1" applyAlignment="1">
      <alignment horizontal="left" vertical="center"/>
    </xf>
    <xf numFmtId="0" fontId="0" fillId="0" borderId="0" xfId="0" applyFont="1" applyFill="1" applyAlignment="1">
      <alignment/>
    </xf>
    <xf numFmtId="0" fontId="12" fillId="0" borderId="0" xfId="0" applyFont="1" applyAlignment="1">
      <alignment/>
    </xf>
    <xf numFmtId="0" fontId="13" fillId="0" borderId="0" xfId="0" applyFont="1" applyAlignment="1">
      <alignment/>
    </xf>
    <xf numFmtId="0" fontId="0" fillId="0" borderId="0" xfId="0" applyFont="1" applyAlignment="1">
      <alignment/>
    </xf>
    <xf numFmtId="0" fontId="2" fillId="0" borderId="0" xfId="0" applyFont="1" applyAlignment="1">
      <alignment/>
    </xf>
    <xf numFmtId="0" fontId="14" fillId="0" borderId="0" xfId="0" applyFont="1" applyFill="1" applyAlignment="1">
      <alignment horizontal="left" vertical="center"/>
    </xf>
    <xf numFmtId="188" fontId="0" fillId="0" borderId="0" xfId="0" applyNumberFormat="1" applyFont="1" applyFill="1" applyAlignment="1" applyProtection="1">
      <alignment/>
      <protection/>
    </xf>
    <xf numFmtId="0" fontId="12" fillId="0" borderId="0" xfId="0" applyFont="1" applyFill="1" applyAlignment="1">
      <alignment/>
    </xf>
    <xf numFmtId="49" fontId="12" fillId="0" borderId="0" xfId="0" applyNumberFormat="1" applyFont="1" applyFill="1" applyAlignment="1" applyProtection="1">
      <alignment/>
      <protection/>
    </xf>
    <xf numFmtId="49" fontId="0" fillId="0" borderId="0" xfId="0" applyNumberFormat="1" applyFont="1" applyFill="1" applyAlignment="1" applyProtection="1">
      <alignment/>
      <protection/>
    </xf>
    <xf numFmtId="0" fontId="13" fillId="0" borderId="0" xfId="0" applyFont="1" applyFill="1" applyAlignment="1">
      <alignment/>
    </xf>
    <xf numFmtId="0" fontId="7" fillId="0" borderId="0" xfId="0" applyFont="1" applyAlignment="1">
      <alignment horizontal="left" vertical="center"/>
    </xf>
    <xf numFmtId="0" fontId="6" fillId="0" borderId="0" xfId="0" applyFont="1" applyAlignment="1">
      <alignment horizontal="left" vertical="center"/>
    </xf>
    <xf numFmtId="4" fontId="5" fillId="0" borderId="11" xfId="0" applyNumberFormat="1" applyFont="1" applyFill="1" applyBorder="1" applyAlignment="1" applyProtection="1">
      <alignment horizontal="right" vertical="center"/>
      <protection/>
    </xf>
    <xf numFmtId="0" fontId="2" fillId="0" borderId="11" xfId="101" applyNumberFormat="1" applyFill="1" applyBorder="1">
      <alignment vertical="center"/>
      <protection/>
    </xf>
    <xf numFmtId="190" fontId="2" fillId="0" borderId="11" xfId="101" applyNumberFormat="1" applyFill="1" applyBorder="1" applyAlignment="1">
      <alignment horizontal="right" vertical="center"/>
      <protection/>
    </xf>
    <xf numFmtId="49" fontId="0" fillId="0" borderId="11" xfId="102" applyNumberFormat="1" applyFont="1" applyFill="1" applyBorder="1" applyAlignment="1">
      <alignment horizontal="left" vertical="center" wrapText="1"/>
      <protection/>
    </xf>
    <xf numFmtId="190" fontId="0" fillId="0" borderId="11" xfId="102" applyNumberFormat="1" applyFont="1" applyFill="1" applyBorder="1" applyAlignment="1">
      <alignment horizontal="right" vertical="center"/>
      <protection/>
    </xf>
    <xf numFmtId="49" fontId="7" fillId="0" borderId="11" xfId="0" applyNumberFormat="1" applyFont="1" applyBorder="1" applyAlignment="1">
      <alignment vertical="center"/>
    </xf>
    <xf numFmtId="49" fontId="7" fillId="0" borderId="11" xfId="0" applyNumberFormat="1" applyFont="1" applyBorder="1" applyAlignment="1">
      <alignment horizontal="right" vertical="center"/>
    </xf>
    <xf numFmtId="190" fontId="0" fillId="0" borderId="11" xfId="0" applyNumberFormat="1" applyFont="1" applyFill="1" applyBorder="1" applyAlignment="1">
      <alignment horizontal="right" vertical="center"/>
    </xf>
    <xf numFmtId="186" fontId="0" fillId="0" borderId="11" xfId="0" applyNumberFormat="1" applyFill="1" applyBorder="1" applyAlignment="1">
      <alignment vertical="center"/>
    </xf>
    <xf numFmtId="186" fontId="7" fillId="0" borderId="11" xfId="0" applyNumberFormat="1" applyFont="1" applyBorder="1" applyAlignment="1">
      <alignment vertical="center"/>
    </xf>
    <xf numFmtId="192" fontId="7" fillId="0" borderId="11" xfId="0" applyNumberFormat="1" applyFont="1" applyBorder="1" applyAlignment="1">
      <alignment vertical="center"/>
    </xf>
    <xf numFmtId="0" fontId="0" fillId="0" borderId="11" xfId="0" applyNumberFormat="1" applyFill="1" applyBorder="1" applyAlignment="1">
      <alignment horizontal="center" vertical="center"/>
    </xf>
    <xf numFmtId="0" fontId="0" fillId="0" borderId="11" xfId="108" applyFont="1" applyBorder="1" applyAlignment="1">
      <alignment horizontal="left" vertical="center"/>
      <protection/>
    </xf>
    <xf numFmtId="190" fontId="7" fillId="0" borderId="11" xfId="0" applyNumberFormat="1" applyFont="1" applyFill="1" applyBorder="1" applyAlignment="1">
      <alignment horizontal="right" vertical="center"/>
    </xf>
    <xf numFmtId="194" fontId="7" fillId="0" borderId="11" xfId="0" applyNumberFormat="1" applyFont="1" applyBorder="1" applyAlignment="1">
      <alignment vertical="center"/>
    </xf>
    <xf numFmtId="194" fontId="7" fillId="0" borderId="11" xfId="0" applyNumberFormat="1" applyFont="1" applyFill="1" applyBorder="1" applyAlignment="1">
      <alignment vertical="center"/>
    </xf>
    <xf numFmtId="194" fontId="0" fillId="0" borderId="11" xfId="0" applyNumberFormat="1" applyFill="1" applyBorder="1" applyAlignment="1">
      <alignment vertical="center"/>
    </xf>
    <xf numFmtId="194" fontId="7" fillId="0" borderId="11" xfId="0" applyNumberFormat="1" applyFont="1" applyFill="1" applyBorder="1" applyAlignment="1" applyProtection="1">
      <alignment horizontal="right" vertical="center"/>
      <protection/>
    </xf>
    <xf numFmtId="0" fontId="0" fillId="0" borderId="11" xfId="0" applyFont="1" applyBorder="1" applyAlignment="1">
      <alignment vertical="center" wrapText="1"/>
    </xf>
    <xf numFmtId="49" fontId="7" fillId="0" borderId="11" xfId="0" applyNumberFormat="1" applyFont="1" applyFill="1" applyBorder="1" applyAlignment="1">
      <alignment horizontal="right" vertical="center"/>
    </xf>
    <xf numFmtId="49" fontId="2" fillId="0" borderId="11" xfId="105" applyNumberFormat="1" applyFill="1" applyBorder="1">
      <alignment vertical="center"/>
      <protection/>
    </xf>
    <xf numFmtId="0" fontId="2" fillId="0" borderId="11" xfId="105" applyNumberFormat="1" applyFill="1" applyBorder="1">
      <alignment vertical="center"/>
      <protection/>
    </xf>
    <xf numFmtId="190" fontId="2" fillId="0" borderId="11" xfId="105" applyNumberFormat="1" applyFill="1" applyBorder="1" applyAlignment="1">
      <alignment horizontal="right" vertical="center"/>
      <protection/>
    </xf>
    <xf numFmtId="49" fontId="0" fillId="0" borderId="11" xfId="102" applyNumberFormat="1" applyFont="1" applyFill="1" applyBorder="1" applyAlignment="1">
      <alignment horizontal="left" vertical="center" wrapText="1"/>
      <protection/>
    </xf>
    <xf numFmtId="49" fontId="2" fillId="0" borderId="11" xfId="106" applyNumberFormat="1" applyFill="1" applyBorder="1">
      <alignment vertical="center"/>
      <protection/>
    </xf>
    <xf numFmtId="0" fontId="2" fillId="0" borderId="11" xfId="106" applyNumberFormat="1" applyFill="1" applyBorder="1">
      <alignment vertical="center"/>
      <protection/>
    </xf>
    <xf numFmtId="190" fontId="2" fillId="0" borderId="11" xfId="106" applyNumberFormat="1" applyFill="1" applyBorder="1" applyAlignment="1">
      <alignment horizontal="right" vertical="center"/>
      <protection/>
    </xf>
    <xf numFmtId="190" fontId="5" fillId="0" borderId="11" xfId="0" applyNumberFormat="1" applyFont="1" applyBorder="1" applyAlignment="1">
      <alignment horizontal="center" vertical="center" wrapText="1"/>
    </xf>
    <xf numFmtId="49" fontId="2" fillId="0" borderId="11" xfId="95" applyNumberFormat="1" applyFill="1" applyBorder="1">
      <alignment vertical="center"/>
      <protection/>
    </xf>
    <xf numFmtId="0" fontId="2" fillId="0" borderId="11" xfId="95" applyNumberFormat="1" applyFill="1" applyBorder="1">
      <alignment vertical="center"/>
      <protection/>
    </xf>
    <xf numFmtId="190" fontId="2" fillId="0" borderId="11" xfId="95" applyNumberFormat="1" applyFill="1" applyBorder="1" applyAlignment="1">
      <alignment horizontal="right" vertical="center"/>
      <protection/>
    </xf>
    <xf numFmtId="190" fontId="5" fillId="0" borderId="11" xfId="0" applyNumberFormat="1" applyFont="1" applyBorder="1" applyAlignment="1">
      <alignment horizontal="center" vertical="center"/>
    </xf>
    <xf numFmtId="49" fontId="0" fillId="0" borderId="11" xfId="96" applyNumberFormat="1" applyFont="1" applyFill="1" applyBorder="1" applyAlignment="1">
      <alignment vertical="center" wrapText="1"/>
      <protection/>
    </xf>
    <xf numFmtId="49" fontId="39" fillId="0" borderId="11" xfId="97" applyNumberFormat="1" applyFont="1" applyFill="1" applyBorder="1" applyAlignment="1">
      <alignment vertical="center" wrapText="1"/>
      <protection/>
    </xf>
    <xf numFmtId="0" fontId="39" fillId="0" borderId="11" xfId="97" applyNumberFormat="1" applyFont="1" applyFill="1" applyBorder="1" applyAlignment="1" applyProtection="1">
      <alignment horizontal="left" vertical="center" wrapText="1"/>
      <protection/>
    </xf>
    <xf numFmtId="0" fontId="39" fillId="0" borderId="11" xfId="97" applyFont="1" applyFill="1" applyBorder="1" applyAlignment="1">
      <alignment vertical="center" wrapText="1"/>
      <protection/>
    </xf>
    <xf numFmtId="186" fontId="39" fillId="0" borderId="11" xfId="97" applyNumberFormat="1" applyFont="1" applyFill="1" applyBorder="1" applyAlignment="1">
      <alignment horizontal="right" vertical="center"/>
      <protection/>
    </xf>
    <xf numFmtId="0" fontId="39" fillId="0" borderId="11" xfId="97" applyNumberFormat="1" applyFont="1" applyFill="1" applyBorder="1" applyAlignment="1">
      <alignment vertical="center" wrapText="1"/>
      <protection/>
    </xf>
    <xf numFmtId="192" fontId="39" fillId="0" borderId="11" xfId="97" applyNumberFormat="1" applyFont="1" applyFill="1" applyBorder="1" applyAlignment="1">
      <alignment horizontal="left" vertical="center" wrapText="1"/>
      <protection/>
    </xf>
    <xf numFmtId="49" fontId="41" fillId="0" borderId="11" xfId="97" applyNumberFormat="1" applyFont="1" applyFill="1" applyBorder="1" applyAlignment="1">
      <alignment vertical="center" wrapText="1"/>
      <protection/>
    </xf>
    <xf numFmtId="0" fontId="39" fillId="0" borderId="11" xfId="97" applyFont="1" applyFill="1" applyBorder="1" applyAlignment="1" applyProtection="1">
      <alignment horizontal="left" vertical="center" wrapText="1"/>
      <protection/>
    </xf>
    <xf numFmtId="0" fontId="41" fillId="0" borderId="11" xfId="97" applyNumberFormat="1" applyFont="1" applyFill="1" applyBorder="1" applyAlignment="1">
      <alignment vertical="center" wrapText="1"/>
      <protection/>
    </xf>
    <xf numFmtId="192" fontId="6" fillId="0" borderId="11" xfId="0" applyNumberFormat="1" applyFont="1" applyFill="1" applyBorder="1" applyAlignment="1" applyProtection="1">
      <alignment horizontal="center" vertical="center" wrapText="1"/>
      <protection/>
    </xf>
    <xf numFmtId="192" fontId="0" fillId="0" borderId="0" xfId="0" applyNumberFormat="1" applyAlignment="1">
      <alignment vertical="center"/>
    </xf>
    <xf numFmtId="192" fontId="7" fillId="0" borderId="11" xfId="0" applyNumberFormat="1" applyFont="1" applyFill="1" applyBorder="1" applyAlignment="1">
      <alignment vertical="center"/>
    </xf>
    <xf numFmtId="192" fontId="6" fillId="0" borderId="11" xfId="0" applyNumberFormat="1" applyFont="1" applyBorder="1" applyAlignment="1">
      <alignment vertical="center"/>
    </xf>
    <xf numFmtId="0" fontId="6" fillId="0" borderId="11" xfId="0" applyFont="1" applyFill="1" applyBorder="1" applyAlignment="1">
      <alignment vertical="center"/>
    </xf>
    <xf numFmtId="49" fontId="39" fillId="0" borderId="11" xfId="97" applyNumberFormat="1" applyFont="1" applyFill="1" applyBorder="1">
      <alignment vertical="center"/>
      <protection/>
    </xf>
    <xf numFmtId="0" fontId="40" fillId="0" borderId="11" xfId="97" applyFont="1" applyFill="1" applyBorder="1">
      <alignment vertical="center"/>
      <protection/>
    </xf>
    <xf numFmtId="49" fontId="39" fillId="0" borderId="11" xfId="97" applyNumberFormat="1" applyFont="1" applyFill="1" applyBorder="1" applyAlignment="1" applyProtection="1">
      <alignment horizontal="left" vertical="center" wrapText="1"/>
      <protection/>
    </xf>
    <xf numFmtId="0" fontId="39" fillId="0" borderId="11" xfId="97" applyFont="1" applyFill="1" applyBorder="1">
      <alignment vertical="center"/>
      <protection/>
    </xf>
    <xf numFmtId="0" fontId="0" fillId="0" borderId="11" xfId="0" applyFill="1" applyBorder="1" applyAlignment="1">
      <alignment vertical="center"/>
    </xf>
    <xf numFmtId="192" fontId="0" fillId="0" borderId="11" xfId="0" applyNumberFormat="1" applyFill="1" applyBorder="1" applyAlignment="1">
      <alignment vertical="center"/>
    </xf>
    <xf numFmtId="192" fontId="39" fillId="0" borderId="11" xfId="97" applyNumberFormat="1" applyFont="1" applyFill="1" applyBorder="1" applyAlignment="1" applyProtection="1">
      <alignment horizontal="right" vertical="center" wrapText="1"/>
      <protection/>
    </xf>
    <xf numFmtId="4" fontId="7" fillId="0" borderId="11" xfId="0" applyNumberFormat="1" applyFont="1" applyFill="1" applyBorder="1" applyAlignment="1" applyProtection="1">
      <alignment horizontal="right" vertical="center"/>
      <protection/>
    </xf>
    <xf numFmtId="49" fontId="2" fillId="0" borderId="11" xfId="98" applyNumberFormat="1" applyFill="1" applyBorder="1" applyAlignment="1">
      <alignment horizontal="left" vertical="center"/>
      <protection/>
    </xf>
    <xf numFmtId="49" fontId="2" fillId="0" borderId="11" xfId="98" applyNumberFormat="1" applyFill="1" applyBorder="1" applyAlignment="1">
      <alignment vertical="center"/>
      <protection/>
    </xf>
    <xf numFmtId="49" fontId="2" fillId="0" borderId="11" xfId="98" applyNumberFormat="1" applyFill="1" applyBorder="1" applyAlignment="1">
      <alignment horizontal="left" vertical="center" wrapText="1"/>
      <protection/>
    </xf>
    <xf numFmtId="49" fontId="0" fillId="0" borderId="11" xfId="0" applyNumberFormat="1" applyBorder="1" applyAlignment="1">
      <alignment vertical="center"/>
    </xf>
    <xf numFmtId="49" fontId="0" fillId="0" borderId="11" xfId="0" applyNumberFormat="1" applyFont="1" applyBorder="1" applyAlignment="1">
      <alignment vertical="center"/>
    </xf>
    <xf numFmtId="49" fontId="2" fillId="0" borderId="11" xfId="99" applyNumberFormat="1" applyFill="1" applyBorder="1" applyAlignment="1">
      <alignment horizontal="left" vertical="center"/>
      <protection/>
    </xf>
    <xf numFmtId="4" fontId="2" fillId="0" borderId="11" xfId="99" applyNumberFormat="1" applyFill="1" applyBorder="1" applyAlignment="1">
      <alignment horizontal="right" vertical="center"/>
      <protection/>
    </xf>
    <xf numFmtId="49" fontId="0" fillId="0" borderId="11" xfId="0" applyNumberFormat="1" applyFont="1" applyFill="1" applyBorder="1" applyAlignment="1" applyProtection="1">
      <alignment horizontal="left" vertical="center" wrapText="1"/>
      <protection/>
    </xf>
    <xf numFmtId="49" fontId="2" fillId="0" borderId="11" xfId="100" applyNumberFormat="1" applyFill="1" applyBorder="1">
      <alignment vertical="center"/>
      <protection/>
    </xf>
    <xf numFmtId="0" fontId="2" fillId="0" borderId="11" xfId="100" applyNumberFormat="1" applyFill="1" applyBorder="1">
      <alignment vertical="center"/>
      <protection/>
    </xf>
    <xf numFmtId="190" fontId="2" fillId="0" borderId="11" xfId="100" applyNumberFormat="1" applyFill="1" applyBorder="1" applyAlignment="1">
      <alignment horizontal="right" vertical="center"/>
      <protection/>
    </xf>
    <xf numFmtId="49" fontId="0" fillId="0" borderId="11" xfId="102" applyNumberFormat="1" applyFont="1" applyFill="1" applyBorder="1" applyAlignment="1">
      <alignment horizontal="left" vertical="center" wrapText="1"/>
      <protection/>
    </xf>
    <xf numFmtId="49" fontId="7" fillId="0" borderId="11" xfId="136" applyNumberFormat="1" applyFont="1" applyFill="1" applyBorder="1" applyAlignment="1" applyProtection="1">
      <alignment vertical="center"/>
      <protection/>
    </xf>
    <xf numFmtId="0" fontId="5" fillId="0" borderId="10" xfId="107" applyFont="1" applyFill="1" applyBorder="1" applyAlignment="1">
      <alignment horizontal="left" vertical="center"/>
      <protection/>
    </xf>
    <xf numFmtId="0" fontId="4" fillId="26" borderId="0" xfId="0" applyFont="1" applyFill="1" applyAlignment="1">
      <alignment horizontal="centerContinuous" vertical="center"/>
    </xf>
    <xf numFmtId="0" fontId="4" fillId="26" borderId="0" xfId="0" applyFont="1" applyFill="1" applyAlignment="1">
      <alignment horizontal="centerContinuous" vertical="top"/>
    </xf>
    <xf numFmtId="0" fontId="6" fillId="26" borderId="0" xfId="0" applyNumberFormat="1" applyFont="1" applyFill="1" applyAlignment="1" applyProtection="1">
      <alignment horizontal="right" vertical="top"/>
      <protection/>
    </xf>
    <xf numFmtId="0" fontId="5" fillId="26" borderId="10" xfId="107" applyFont="1" applyFill="1" applyBorder="1" applyAlignment="1">
      <alignment vertical="center"/>
      <protection/>
    </xf>
    <xf numFmtId="0" fontId="6" fillId="26" borderId="0" xfId="0" applyFont="1" applyFill="1" applyAlignment="1">
      <alignment vertical="center"/>
    </xf>
    <xf numFmtId="0" fontId="6" fillId="26" borderId="0" xfId="0" applyFont="1" applyFill="1" applyAlignment="1">
      <alignment vertical="top"/>
    </xf>
    <xf numFmtId="0" fontId="6" fillId="26" borderId="0" xfId="0" applyFont="1" applyFill="1" applyAlignment="1">
      <alignment horizontal="right" vertical="top"/>
    </xf>
    <xf numFmtId="194" fontId="5" fillId="0" borderId="11" xfId="0" applyNumberFormat="1" applyFont="1" applyBorder="1" applyAlignment="1">
      <alignment horizontal="center" vertical="center" wrapText="1"/>
    </xf>
    <xf numFmtId="194" fontId="5" fillId="0" borderId="11" xfId="0" applyNumberFormat="1" applyFont="1" applyBorder="1" applyAlignment="1">
      <alignment vertical="center" wrapText="1"/>
    </xf>
    <xf numFmtId="0" fontId="0" fillId="26" borderId="12" xfId="0" applyNumberFormat="1" applyFont="1" applyFill="1" applyBorder="1" applyAlignment="1" applyProtection="1">
      <alignment horizontal="center" vertical="center"/>
      <protection/>
    </xf>
    <xf numFmtId="0" fontId="0" fillId="26" borderId="15" xfId="0" applyNumberFormat="1" applyFont="1" applyFill="1" applyBorder="1" applyAlignment="1" applyProtection="1">
      <alignment vertical="center"/>
      <protection/>
    </xf>
    <xf numFmtId="0" fontId="0" fillId="26" borderId="17" xfId="0" applyNumberFormat="1" applyFont="1" applyFill="1" applyBorder="1" applyAlignment="1" applyProtection="1">
      <alignment vertical="center" wrapText="1"/>
      <protection/>
    </xf>
    <xf numFmtId="0" fontId="0" fillId="26" borderId="11" xfId="0" applyNumberFormat="1" applyFont="1" applyFill="1" applyBorder="1" applyAlignment="1" applyProtection="1">
      <alignment vertical="center" wrapText="1"/>
      <protection/>
    </xf>
    <xf numFmtId="0" fontId="0" fillId="26" borderId="11" xfId="0" applyNumberFormat="1" applyFont="1" applyFill="1" applyBorder="1" applyAlignment="1" applyProtection="1">
      <alignment vertical="top" wrapText="1"/>
      <protection/>
    </xf>
    <xf numFmtId="0" fontId="0" fillId="26" borderId="11" xfId="0" applyNumberFormat="1" applyFont="1" applyFill="1" applyBorder="1" applyAlignment="1" applyProtection="1">
      <alignment horizontal="center" vertical="top" wrapText="1"/>
      <protection/>
    </xf>
    <xf numFmtId="4" fontId="0" fillId="26" borderId="11" xfId="0" applyNumberFormat="1" applyFont="1" applyFill="1" applyBorder="1" applyAlignment="1">
      <alignment horizontal="right" vertical="center"/>
    </xf>
    <xf numFmtId="192" fontId="0" fillId="26" borderId="15" xfId="0" applyNumberFormat="1" applyFont="1" applyFill="1" applyBorder="1" applyAlignment="1" applyProtection="1">
      <alignment vertical="center"/>
      <protection/>
    </xf>
    <xf numFmtId="0" fontId="0" fillId="26" borderId="11" xfId="0" applyNumberFormat="1" applyFont="1" applyFill="1" applyBorder="1" applyAlignment="1" applyProtection="1">
      <alignment horizontal="center" vertical="center"/>
      <protection/>
    </xf>
    <xf numFmtId="192" fontId="0" fillId="26" borderId="11" xfId="0" applyNumberFormat="1" applyFont="1" applyFill="1" applyBorder="1" applyAlignment="1" applyProtection="1">
      <alignment vertical="center"/>
      <protection/>
    </xf>
    <xf numFmtId="0" fontId="0" fillId="26" borderId="11" xfId="0" applyNumberFormat="1" applyFont="1" applyFill="1" applyBorder="1" applyAlignment="1" applyProtection="1">
      <alignment vertical="center"/>
      <protection/>
    </xf>
    <xf numFmtId="192" fontId="0" fillId="26" borderId="11" xfId="0" applyNumberFormat="1" applyFont="1" applyFill="1" applyBorder="1" applyAlignment="1" applyProtection="1">
      <alignment vertical="center" wrapText="1"/>
      <protection/>
    </xf>
    <xf numFmtId="194" fontId="7" fillId="26" borderId="11" xfId="0" applyNumberFormat="1" applyFont="1" applyFill="1" applyBorder="1" applyAlignment="1" applyProtection="1">
      <alignment horizontal="center" vertical="center"/>
      <protection/>
    </xf>
    <xf numFmtId="194" fontId="7" fillId="26" borderId="11" xfId="0" applyNumberFormat="1" applyFont="1" applyFill="1" applyBorder="1" applyAlignment="1" applyProtection="1">
      <alignment vertical="center"/>
      <protection/>
    </xf>
    <xf numFmtId="194" fontId="7" fillId="26" borderId="11" xfId="0" applyNumberFormat="1" applyFont="1" applyFill="1" applyBorder="1" applyAlignment="1" applyProtection="1">
      <alignment vertical="center" wrapText="1"/>
      <protection/>
    </xf>
    <xf numFmtId="194" fontId="7" fillId="26" borderId="11" xfId="0" applyNumberFormat="1" applyFont="1" applyFill="1" applyBorder="1" applyAlignment="1" applyProtection="1">
      <alignment vertical="top" wrapText="1"/>
      <protection/>
    </xf>
    <xf numFmtId="194" fontId="7" fillId="26" borderId="11" xfId="0" applyNumberFormat="1" applyFont="1" applyFill="1" applyBorder="1" applyAlignment="1" applyProtection="1">
      <alignment horizontal="center" vertical="top" wrapText="1"/>
      <protection/>
    </xf>
    <xf numFmtId="194" fontId="7" fillId="26" borderId="11" xfId="0" applyNumberFormat="1" applyFont="1" applyFill="1" applyBorder="1" applyAlignment="1" applyProtection="1">
      <alignment horizontal="center" vertical="center" wrapText="1"/>
      <protection/>
    </xf>
    <xf numFmtId="194" fontId="7" fillId="26" borderId="11" xfId="0" applyNumberFormat="1" applyFont="1" applyFill="1" applyBorder="1" applyAlignment="1" applyProtection="1">
      <alignment horizontal="left" vertical="top" wrapText="1"/>
      <protection/>
    </xf>
    <xf numFmtId="194" fontId="7" fillId="26" borderId="11" xfId="0" applyNumberFormat="1" applyFont="1" applyFill="1" applyBorder="1" applyAlignment="1">
      <alignment vertical="center" wrapText="1"/>
    </xf>
    <xf numFmtId="194" fontId="7" fillId="26" borderId="11" xfId="0" applyNumberFormat="1" applyFont="1" applyFill="1" applyBorder="1" applyAlignment="1">
      <alignment vertical="top" wrapText="1"/>
    </xf>
    <xf numFmtId="194" fontId="7" fillId="26" borderId="11" xfId="0" applyNumberFormat="1" applyFont="1" applyFill="1" applyBorder="1" applyAlignment="1">
      <alignment horizontal="left" vertical="top"/>
    </xf>
    <xf numFmtId="194" fontId="7" fillId="26" borderId="11" xfId="0" applyNumberFormat="1" applyFont="1" applyFill="1" applyBorder="1" applyAlignment="1">
      <alignment vertical="top"/>
    </xf>
    <xf numFmtId="194" fontId="7" fillId="26" borderId="11" xfId="0" applyNumberFormat="1" applyFont="1" applyFill="1" applyBorder="1" applyAlignment="1">
      <alignment horizontal="left" vertical="top" wrapText="1"/>
    </xf>
    <xf numFmtId="194" fontId="7" fillId="26" borderId="11" xfId="0" applyNumberFormat="1" applyFont="1" applyFill="1" applyBorder="1" applyAlignment="1">
      <alignment vertical="center"/>
    </xf>
    <xf numFmtId="194" fontId="42" fillId="26" borderId="11" xfId="0" applyNumberFormat="1" applyFont="1" applyFill="1" applyBorder="1" applyAlignment="1">
      <alignment vertical="center"/>
    </xf>
    <xf numFmtId="194" fontId="42" fillId="26" borderId="11" xfId="0" applyNumberFormat="1" applyFont="1" applyFill="1" applyBorder="1" applyAlignment="1">
      <alignment horizontal="justify" vertical="top"/>
    </xf>
    <xf numFmtId="194" fontId="7" fillId="26" borderId="11" xfId="0" applyNumberFormat="1" applyFont="1" applyFill="1" applyBorder="1" applyAlignment="1">
      <alignment horizontal="justify" vertical="top"/>
    </xf>
    <xf numFmtId="194" fontId="42" fillId="26" borderId="11" xfId="0" applyNumberFormat="1" applyFont="1" applyFill="1" applyBorder="1" applyAlignment="1">
      <alignment horizontal="right" vertical="center"/>
    </xf>
    <xf numFmtId="0" fontId="0" fillId="26" borderId="0" xfId="0" applyFill="1" applyAlignment="1">
      <alignment vertical="top"/>
    </xf>
    <xf numFmtId="0" fontId="7" fillId="0" borderId="11" xfId="0" applyFont="1" applyFill="1" applyBorder="1" applyAlignment="1">
      <alignment vertical="center"/>
    </xf>
    <xf numFmtId="49" fontId="2" fillId="0" borderId="11" xfId="98" applyNumberFormat="1" applyFont="1" applyFill="1" applyBorder="1" applyAlignment="1">
      <alignment horizontal="left" vertical="center"/>
      <protection/>
    </xf>
    <xf numFmtId="0" fontId="7" fillId="0" borderId="0" xfId="0" applyFont="1" applyAlignment="1">
      <alignment vertical="center"/>
    </xf>
    <xf numFmtId="0" fontId="5" fillId="0" borderId="0" xfId="0" applyNumberFormat="1" applyFont="1" applyFill="1" applyAlignment="1" applyProtection="1">
      <alignment horizontal="right" vertical="center"/>
      <protection/>
    </xf>
    <xf numFmtId="0" fontId="5" fillId="0" borderId="0" xfId="0" applyNumberFormat="1" applyFont="1" applyFill="1" applyBorder="1" applyAlignment="1" applyProtection="1">
      <alignment horizontal="right" vertical="center"/>
      <protection/>
    </xf>
    <xf numFmtId="0" fontId="5" fillId="0" borderId="11" xfId="0" applyFont="1" applyBorder="1" applyAlignment="1">
      <alignment horizontal="center" vertical="center" wrapText="1"/>
    </xf>
    <xf numFmtId="0" fontId="6" fillId="0" borderId="0" xfId="0" applyFont="1" applyAlignment="1">
      <alignment vertical="center"/>
    </xf>
    <xf numFmtId="0" fontId="5" fillId="0" borderId="16" xfId="0" applyFont="1" applyBorder="1" applyAlignment="1">
      <alignment horizontal="center" vertical="center" wrapText="1"/>
    </xf>
    <xf numFmtId="0" fontId="5" fillId="0" borderId="11" xfId="0" applyFont="1" applyBorder="1" applyAlignment="1">
      <alignment vertical="center" wrapText="1"/>
    </xf>
    <xf numFmtId="185" fontId="5" fillId="0" borderId="12" xfId="0" applyNumberFormat="1" applyFont="1" applyFill="1" applyBorder="1" applyAlignment="1" applyProtection="1">
      <alignment horizontal="center" vertical="center" wrapText="1"/>
      <protection/>
    </xf>
    <xf numFmtId="49" fontId="7" fillId="0" borderId="12" xfId="0" applyNumberFormat="1" applyFont="1" applyFill="1" applyBorder="1" applyAlignment="1" applyProtection="1">
      <alignment vertical="center" wrapText="1"/>
      <protection/>
    </xf>
    <xf numFmtId="4" fontId="7" fillId="0" borderId="11" xfId="136" applyNumberFormat="1" applyFont="1" applyFill="1" applyBorder="1" applyAlignment="1" applyProtection="1">
      <alignment horizontal="right" vertical="center" wrapText="1"/>
      <protection/>
    </xf>
    <xf numFmtId="49" fontId="0" fillId="0" borderId="11" xfId="96" applyNumberFormat="1" applyFont="1" applyFill="1" applyBorder="1" applyAlignment="1">
      <alignment vertical="center" wrapText="1"/>
      <protection/>
    </xf>
    <xf numFmtId="4" fontId="0" fillId="0" borderId="11" xfId="96" applyNumberFormat="1" applyFont="1" applyFill="1" applyBorder="1">
      <alignment vertical="center"/>
      <protection/>
    </xf>
    <xf numFmtId="186" fontId="0" fillId="0" borderId="11" xfId="96" applyNumberFormat="1" applyFont="1" applyFill="1" applyBorder="1">
      <alignment vertical="center"/>
      <protection/>
    </xf>
    <xf numFmtId="4" fontId="0" fillId="0" borderId="11" xfId="96" applyNumberFormat="1" applyFont="1" applyFill="1" applyBorder="1">
      <alignment vertical="center"/>
      <protection/>
    </xf>
    <xf numFmtId="49" fontId="0" fillId="26" borderId="11" xfId="96" applyNumberFormat="1" applyFont="1" applyFill="1" applyBorder="1" applyAlignment="1">
      <alignment vertical="center" wrapText="1"/>
      <protection/>
    </xf>
    <xf numFmtId="4" fontId="0" fillId="0" borderId="11" xfId="96" applyNumberFormat="1" applyFont="1" applyFill="1" applyBorder="1" applyAlignment="1">
      <alignment vertical="center" wrapText="1"/>
      <protection/>
    </xf>
    <xf numFmtId="0" fontId="7" fillId="0" borderId="10" xfId="0" applyFont="1" applyBorder="1" applyAlignment="1">
      <alignment vertical="center"/>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vertical="center"/>
    </xf>
    <xf numFmtId="49" fontId="5" fillId="0" borderId="11" xfId="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center" vertical="center"/>
      <protection/>
    </xf>
    <xf numFmtId="185" fontId="5" fillId="0" borderId="11" xfId="0" applyNumberFormat="1" applyFont="1" applyFill="1" applyBorder="1" applyAlignment="1" applyProtection="1">
      <alignment horizontal="center" vertical="center" wrapText="1"/>
      <protection/>
    </xf>
    <xf numFmtId="187" fontId="5" fillId="0" borderId="11" xfId="0" applyNumberFormat="1" applyFont="1" applyFill="1" applyBorder="1" applyAlignment="1" applyProtection="1">
      <alignment horizontal="right" vertical="center"/>
      <protection/>
    </xf>
    <xf numFmtId="49" fontId="7" fillId="0" borderId="11" xfId="0" applyNumberFormat="1" applyFont="1" applyFill="1" applyBorder="1" applyAlignment="1" applyProtection="1">
      <alignment vertical="center" wrapText="1"/>
      <protection/>
    </xf>
    <xf numFmtId="49" fontId="7" fillId="0" borderId="11" xfId="0" applyNumberFormat="1" applyFont="1" applyFill="1" applyBorder="1" applyAlignment="1" applyProtection="1">
      <alignment horizontal="center" vertical="center"/>
      <protection/>
    </xf>
    <xf numFmtId="186" fontId="7" fillId="0" borderId="11" xfId="0" applyNumberFormat="1" applyFont="1" applyFill="1" applyBorder="1" applyAlignment="1" applyProtection="1">
      <alignment horizontal="left" vertical="center"/>
      <protection/>
    </xf>
    <xf numFmtId="186" fontId="7" fillId="0" borderId="11" xfId="0" applyNumberFormat="1" applyFont="1" applyFill="1" applyBorder="1" applyAlignment="1" applyProtection="1">
      <alignment horizontal="right" vertical="center"/>
      <protection/>
    </xf>
    <xf numFmtId="187" fontId="7" fillId="0" borderId="11" xfId="0" applyNumberFormat="1" applyFont="1" applyFill="1" applyBorder="1" applyAlignment="1" applyProtection="1">
      <alignment horizontal="right" vertical="center"/>
      <protection/>
    </xf>
    <xf numFmtId="192" fontId="7" fillId="0" borderId="11" xfId="0" applyNumberFormat="1" applyFont="1" applyBorder="1" applyAlignment="1">
      <alignment vertical="center"/>
    </xf>
    <xf numFmtId="0" fontId="7" fillId="0" borderId="11" xfId="0" applyFont="1" applyBorder="1" applyAlignment="1">
      <alignment vertical="center"/>
    </xf>
    <xf numFmtId="185" fontId="7" fillId="0" borderId="11" xfId="0" applyNumberFormat="1" applyFont="1" applyFill="1" applyBorder="1" applyAlignment="1" applyProtection="1">
      <alignment vertical="center" wrapText="1"/>
      <protection/>
    </xf>
    <xf numFmtId="4" fontId="7" fillId="0" borderId="11" xfId="0" applyNumberFormat="1" applyFont="1" applyFill="1" applyBorder="1" applyAlignment="1" applyProtection="1">
      <alignment horizontal="right" vertical="center"/>
      <protection/>
    </xf>
    <xf numFmtId="4" fontId="7" fillId="0" borderId="11" xfId="0" applyNumberFormat="1" applyFont="1" applyBorder="1" applyAlignment="1">
      <alignment vertical="center"/>
    </xf>
    <xf numFmtId="194" fontId="7" fillId="0" borderId="11" xfId="0" applyNumberFormat="1" applyFont="1" applyFill="1" applyBorder="1" applyAlignment="1" applyProtection="1">
      <alignment horizontal="right" vertical="center"/>
      <protection/>
    </xf>
    <xf numFmtId="194" fontId="7" fillId="0" borderId="11" xfId="0" applyNumberFormat="1" applyFont="1" applyBorder="1" applyAlignment="1">
      <alignment vertical="center"/>
    </xf>
    <xf numFmtId="0" fontId="3" fillId="0" borderId="0" xfId="0" applyFont="1" applyAlignment="1">
      <alignment vertical="center"/>
    </xf>
    <xf numFmtId="0" fontId="7" fillId="0" borderId="0" xfId="0" applyFont="1" applyFill="1" applyAlignment="1">
      <alignment vertical="center"/>
    </xf>
    <xf numFmtId="0" fontId="43" fillId="0" borderId="0" xfId="0" applyFont="1" applyAlignment="1">
      <alignment vertical="center"/>
    </xf>
    <xf numFmtId="0" fontId="5" fillId="0" borderId="0" xfId="136" applyNumberFormat="1" applyFont="1" applyFill="1" applyAlignment="1" applyProtection="1">
      <alignment horizontal="centerContinuous" vertical="center"/>
      <protection/>
    </xf>
    <xf numFmtId="0" fontId="7" fillId="0" borderId="0" xfId="136" applyNumberFormat="1" applyFont="1" applyFill="1" applyAlignment="1" applyProtection="1">
      <alignment horizontal="centerContinuous" vertical="center"/>
      <protection/>
    </xf>
    <xf numFmtId="0" fontId="5" fillId="0" borderId="0" xfId="136" applyNumberFormat="1" applyFont="1" applyFill="1" applyAlignment="1" applyProtection="1">
      <alignment horizontal="right" vertical="center"/>
      <protection/>
    </xf>
    <xf numFmtId="4" fontId="5" fillId="0" borderId="11" xfId="0" applyNumberFormat="1" applyFont="1" applyFill="1" applyBorder="1" applyAlignment="1" applyProtection="1">
      <alignment horizontal="right" vertical="center"/>
      <protection/>
    </xf>
    <xf numFmtId="185" fontId="5" fillId="0" borderId="11" xfId="0" applyNumberFormat="1" applyFont="1" applyFill="1" applyBorder="1" applyAlignment="1" applyProtection="1">
      <alignment vertical="center" wrapText="1"/>
      <protection/>
    </xf>
    <xf numFmtId="194" fontId="5" fillId="0" borderId="11" xfId="0" applyNumberFormat="1" applyFont="1" applyFill="1" applyBorder="1" applyAlignment="1" applyProtection="1">
      <alignment horizontal="right" vertical="center"/>
      <protection/>
    </xf>
    <xf numFmtId="0" fontId="7" fillId="0" borderId="11" xfId="0" applyFont="1" applyFill="1" applyBorder="1" applyAlignment="1">
      <alignment horizontal="left" vertical="center" wrapText="1"/>
    </xf>
    <xf numFmtId="194" fontId="7" fillId="0" borderId="11" xfId="0" applyNumberFormat="1" applyFont="1" applyFill="1" applyBorder="1" applyAlignment="1">
      <alignment vertical="center"/>
    </xf>
    <xf numFmtId="0" fontId="5" fillId="0" borderId="11" xfId="0" applyFont="1" applyFill="1" applyBorder="1" applyAlignment="1">
      <alignment horizontal="left" vertical="center" wrapText="1"/>
    </xf>
    <xf numFmtId="0" fontId="7" fillId="0" borderId="11" xfId="0" applyNumberFormat="1" applyFont="1" applyFill="1" applyBorder="1" applyAlignment="1">
      <alignment vertical="center"/>
    </xf>
    <xf numFmtId="0" fontId="5" fillId="0" borderId="0" xfId="107" applyFont="1" applyFill="1" applyBorder="1" applyAlignment="1">
      <alignment horizontal="left" vertical="center"/>
      <protection/>
    </xf>
    <xf numFmtId="0" fontId="7" fillId="0" borderId="0" xfId="0" applyFont="1" applyBorder="1" applyAlignment="1">
      <alignment vertical="center"/>
    </xf>
    <xf numFmtId="194" fontId="5" fillId="0" borderId="0" xfId="0" applyNumberFormat="1" applyFont="1" applyAlignment="1">
      <alignment vertical="center"/>
    </xf>
    <xf numFmtId="49" fontId="5" fillId="0" borderId="11" xfId="0" applyNumberFormat="1" applyFont="1" applyFill="1" applyBorder="1" applyAlignment="1" applyProtection="1">
      <alignment vertical="center"/>
      <protection/>
    </xf>
    <xf numFmtId="185" fontId="5" fillId="0" borderId="11" xfId="0" applyNumberFormat="1" applyFont="1" applyFill="1" applyBorder="1" applyAlignment="1" applyProtection="1">
      <alignment horizontal="center" vertical="center"/>
      <protection/>
    </xf>
    <xf numFmtId="194" fontId="5" fillId="0" borderId="11" xfId="0" applyNumberFormat="1" applyFont="1" applyFill="1" applyBorder="1" applyAlignment="1">
      <alignment vertical="center"/>
    </xf>
    <xf numFmtId="194" fontId="5" fillId="0" borderId="11" xfId="0" applyNumberFormat="1" applyFont="1" applyBorder="1" applyAlignment="1">
      <alignment vertical="center"/>
    </xf>
    <xf numFmtId="0" fontId="5" fillId="0" borderId="0" xfId="0" applyFont="1" applyAlignment="1">
      <alignment vertical="center"/>
    </xf>
    <xf numFmtId="49" fontId="7" fillId="0" borderId="11" xfId="0" applyNumberFormat="1" applyFont="1" applyFill="1" applyBorder="1" applyAlignment="1" applyProtection="1">
      <alignment vertical="center"/>
      <protection/>
    </xf>
    <xf numFmtId="0" fontId="7" fillId="0" borderId="11" xfId="103" applyNumberFormat="1" applyFont="1" applyFill="1" applyBorder="1" applyAlignment="1">
      <alignment horizontal="center" vertical="center"/>
      <protection/>
    </xf>
    <xf numFmtId="0" fontId="7" fillId="0" borderId="11" xfId="103" applyNumberFormat="1" applyFont="1" applyFill="1" applyBorder="1" applyAlignment="1">
      <alignment vertical="center"/>
      <protection/>
    </xf>
    <xf numFmtId="194" fontId="7" fillId="0" borderId="11" xfId="104" applyNumberFormat="1" applyFont="1" applyFill="1" applyBorder="1" applyAlignment="1">
      <alignment horizontal="right" vertical="center"/>
      <protection/>
    </xf>
    <xf numFmtId="194" fontId="7" fillId="0" borderId="11" xfId="0" applyNumberFormat="1" applyFont="1" applyBorder="1" applyAlignment="1">
      <alignment vertical="center"/>
    </xf>
    <xf numFmtId="0" fontId="7" fillId="0" borderId="11" xfId="0" applyFont="1" applyBorder="1" applyAlignment="1">
      <alignment vertical="center"/>
    </xf>
    <xf numFmtId="49" fontId="7" fillId="0" borderId="11" xfId="103" applyNumberFormat="1" applyFont="1" applyFill="1" applyBorder="1" applyAlignment="1">
      <alignment horizontal="center" vertical="center"/>
      <protection/>
    </xf>
    <xf numFmtId="4" fontId="7" fillId="0" borderId="11" xfId="104" applyNumberFormat="1" applyFont="1" applyFill="1" applyBorder="1" applyAlignment="1">
      <alignment horizontal="right" vertical="center"/>
      <protection/>
    </xf>
    <xf numFmtId="0" fontId="7" fillId="0" borderId="0" xfId="0" applyFont="1" applyAlignment="1">
      <alignment vertical="center"/>
    </xf>
    <xf numFmtId="185" fontId="7" fillId="0" borderId="11" xfId="0" applyNumberFormat="1" applyFont="1" applyFill="1" applyBorder="1" applyAlignment="1" applyProtection="1">
      <alignment horizontal="left" vertical="center"/>
      <protection/>
    </xf>
    <xf numFmtId="0" fontId="0" fillId="0" borderId="11" xfId="0" applyNumberFormat="1" applyFill="1" applyBorder="1" applyAlignment="1">
      <alignment vertical="center"/>
    </xf>
    <xf numFmtId="0" fontId="6" fillId="0" borderId="11" xfId="0" applyNumberFormat="1" applyFont="1" applyFill="1" applyBorder="1" applyAlignment="1">
      <alignment vertical="center"/>
    </xf>
    <xf numFmtId="185" fontId="7" fillId="0" borderId="11" xfId="0" applyNumberFormat="1" applyFont="1" applyFill="1" applyBorder="1" applyAlignment="1" applyProtection="1">
      <alignment vertical="center"/>
      <protection/>
    </xf>
    <xf numFmtId="0" fontId="0" fillId="0" borderId="11" xfId="0" applyNumberFormat="1" applyFill="1" applyBorder="1" applyAlignment="1" applyProtection="1">
      <alignment vertical="center"/>
      <protection/>
    </xf>
    <xf numFmtId="194" fontId="0" fillId="0" borderId="11" xfId="0" applyNumberFormat="1" applyFill="1" applyBorder="1" applyAlignment="1">
      <alignment horizontal="right" vertical="center"/>
    </xf>
    <xf numFmtId="49" fontId="7" fillId="0" borderId="11" xfId="107" applyNumberFormat="1" applyFont="1" applyFill="1" applyBorder="1" applyAlignment="1" applyProtection="1">
      <alignment vertical="center"/>
      <protection/>
    </xf>
    <xf numFmtId="190" fontId="5" fillId="0" borderId="11" xfId="94" applyNumberFormat="1" applyFont="1" applyFill="1" applyBorder="1" applyAlignment="1">
      <alignment horizontal="right" vertical="center"/>
      <protection/>
    </xf>
    <xf numFmtId="0" fontId="5" fillId="0" borderId="11" xfId="0" applyFont="1" applyFill="1" applyBorder="1" applyAlignment="1">
      <alignment vertical="center"/>
    </xf>
    <xf numFmtId="0" fontId="5" fillId="0" borderId="11" xfId="0" applyFont="1" applyBorder="1" applyAlignment="1">
      <alignment vertical="center"/>
    </xf>
    <xf numFmtId="0" fontId="7" fillId="0" borderId="11" xfId="94" applyNumberFormat="1" applyFont="1" applyFill="1" applyBorder="1" applyAlignment="1">
      <alignment horizontal="center" vertical="center"/>
      <protection/>
    </xf>
    <xf numFmtId="186" fontId="7" fillId="0" borderId="11" xfId="94" applyNumberFormat="1" applyFont="1" applyFill="1" applyBorder="1" applyAlignment="1">
      <alignment horizontal="right" vertical="center"/>
      <protection/>
    </xf>
    <xf numFmtId="186" fontId="5" fillId="0" borderId="11" xfId="0" applyNumberFormat="1" applyFont="1" applyFill="1" applyBorder="1" applyAlignment="1" applyProtection="1">
      <alignment horizontal="right" vertical="center"/>
      <protection/>
    </xf>
    <xf numFmtId="49" fontId="0" fillId="0" borderId="11" xfId="0" applyNumberFormat="1" applyFill="1" applyBorder="1" applyAlignment="1">
      <alignment vertical="center"/>
    </xf>
    <xf numFmtId="49" fontId="0" fillId="0" borderId="11" xfId="0" applyNumberFormat="1" applyFont="1" applyFill="1" applyBorder="1" applyAlignment="1">
      <alignment vertical="center"/>
    </xf>
    <xf numFmtId="192" fontId="7" fillId="0" borderId="11" xfId="0" applyNumberFormat="1" applyFont="1" applyBorder="1" applyAlignment="1">
      <alignment vertical="center"/>
    </xf>
    <xf numFmtId="0" fontId="0" fillId="0" borderId="11" xfId="0" applyNumberFormat="1" applyFont="1" applyFill="1" applyBorder="1" applyAlignment="1">
      <alignment vertical="center"/>
    </xf>
    <xf numFmtId="0" fontId="0" fillId="0" borderId="11" xfId="108" applyFont="1" applyBorder="1" applyAlignment="1">
      <alignment vertical="center"/>
      <protection/>
    </xf>
    <xf numFmtId="49" fontId="5" fillId="0" borderId="11" xfId="0" applyNumberFormat="1" applyFont="1" applyBorder="1" applyAlignment="1">
      <alignment horizontal="center" vertical="center"/>
    </xf>
    <xf numFmtId="0" fontId="5" fillId="0" borderId="11" xfId="0" applyFont="1" applyBorder="1" applyAlignment="1">
      <alignment horizontal="left" vertical="center"/>
    </xf>
    <xf numFmtId="0" fontId="7" fillId="0" borderId="11" xfId="0" applyFont="1" applyFill="1" applyBorder="1" applyAlignment="1">
      <alignment horizontal="center" vertical="center"/>
    </xf>
    <xf numFmtId="0" fontId="7" fillId="0" borderId="11" xfId="0" applyFont="1" applyBorder="1" applyAlignment="1">
      <alignment horizontal="left" vertical="center"/>
    </xf>
    <xf numFmtId="192" fontId="7" fillId="0" borderId="11" xfId="0" applyNumberFormat="1" applyFont="1" applyFill="1" applyBorder="1" applyAlignment="1" applyProtection="1">
      <alignment horizontal="right" vertical="center"/>
      <protection/>
    </xf>
    <xf numFmtId="186" fontId="0" fillId="0" borderId="11" xfId="0" applyNumberFormat="1" applyFill="1" applyBorder="1" applyAlignment="1">
      <alignment horizontal="right" vertical="center"/>
    </xf>
    <xf numFmtId="0" fontId="0" fillId="0" borderId="11" xfId="0" applyFont="1" applyBorder="1" applyAlignment="1">
      <alignment vertical="center"/>
    </xf>
    <xf numFmtId="4" fontId="0" fillId="0" borderId="11" xfId="0" applyNumberFormat="1" applyFill="1" applyBorder="1" applyAlignment="1">
      <alignment horizontal="right" vertical="center"/>
    </xf>
    <xf numFmtId="0" fontId="5" fillId="0" borderId="11" xfId="0" applyNumberFormat="1" applyFont="1" applyFill="1" applyBorder="1" applyAlignment="1" applyProtection="1">
      <alignment horizontal="right" vertical="center"/>
      <protection/>
    </xf>
    <xf numFmtId="192" fontId="5" fillId="0" borderId="11" xfId="0" applyNumberFormat="1" applyFont="1" applyBorder="1" applyAlignment="1">
      <alignment vertical="center"/>
    </xf>
    <xf numFmtId="0" fontId="5" fillId="0" borderId="11" xfId="0" applyFont="1" applyFill="1" applyBorder="1" applyAlignment="1">
      <alignment vertical="center"/>
    </xf>
    <xf numFmtId="0" fontId="5" fillId="0" borderId="11" xfId="0" applyFont="1" applyBorder="1" applyAlignment="1">
      <alignment vertical="center"/>
    </xf>
    <xf numFmtId="0" fontId="7" fillId="0" borderId="11" xfId="0" applyNumberFormat="1" applyFont="1" applyFill="1" applyBorder="1" applyAlignment="1" applyProtection="1">
      <alignment horizontal="right" vertical="center"/>
      <protection/>
    </xf>
    <xf numFmtId="0" fontId="0" fillId="0" borderId="11" xfId="0" applyNumberFormat="1" applyFont="1" applyFill="1" applyBorder="1" applyAlignment="1">
      <alignment vertical="center"/>
    </xf>
    <xf numFmtId="192" fontId="0" fillId="0" borderId="11" xfId="0" applyNumberFormat="1" applyFill="1" applyBorder="1" applyAlignment="1">
      <alignment horizontal="right" vertical="center"/>
    </xf>
    <xf numFmtId="4" fontId="0" fillId="0" borderId="11" xfId="0" applyNumberFormat="1" applyFill="1" applyBorder="1" applyAlignment="1">
      <alignment vertical="center"/>
    </xf>
    <xf numFmtId="49" fontId="6" fillId="0" borderId="11" xfId="0" applyNumberFormat="1" applyFont="1" applyFill="1" applyBorder="1" applyAlignment="1">
      <alignment vertical="center"/>
    </xf>
    <xf numFmtId="185" fontId="5" fillId="0" borderId="11" xfId="0" applyNumberFormat="1" applyFont="1" applyFill="1" applyBorder="1" applyAlignment="1" applyProtection="1">
      <alignment vertical="center"/>
      <protection/>
    </xf>
    <xf numFmtId="4" fontId="5" fillId="0" borderId="11" xfId="0" applyNumberFormat="1" applyFont="1" applyBorder="1" applyAlignment="1">
      <alignment vertical="center"/>
    </xf>
    <xf numFmtId="4" fontId="7" fillId="0" borderId="11" xfId="0" applyNumberFormat="1" applyFont="1" applyBorder="1" applyAlignment="1">
      <alignment vertical="center"/>
    </xf>
    <xf numFmtId="190" fontId="6" fillId="0" borderId="11" xfId="0" applyNumberFormat="1" applyFont="1" applyFill="1" applyBorder="1" applyAlignment="1">
      <alignment horizontal="right" vertical="center"/>
    </xf>
    <xf numFmtId="4" fontId="5" fillId="0" borderId="11" xfId="0" applyNumberFormat="1" applyFont="1" applyFill="1" applyBorder="1" applyAlignment="1">
      <alignment vertical="center"/>
    </xf>
    <xf numFmtId="194" fontId="5" fillId="0" borderId="11" xfId="0" applyNumberFormat="1" applyFont="1" applyFill="1" applyBorder="1" applyAlignment="1">
      <alignment vertical="center"/>
    </xf>
    <xf numFmtId="194" fontId="5" fillId="0" borderId="11" xfId="0" applyNumberFormat="1" applyFont="1" applyBorder="1" applyAlignment="1">
      <alignment vertical="center"/>
    </xf>
    <xf numFmtId="187" fontId="7" fillId="0" borderId="11" xfId="0" applyNumberFormat="1" applyFont="1" applyFill="1" applyBorder="1" applyAlignment="1" applyProtection="1">
      <alignment vertical="center"/>
      <protection/>
    </xf>
    <xf numFmtId="0" fontId="0" fillId="0" borderId="11" xfId="93" applyNumberFormat="1" applyFont="1" applyFill="1" applyBorder="1" applyAlignment="1">
      <alignment horizontal="center" vertical="center"/>
      <protection/>
    </xf>
    <xf numFmtId="0" fontId="0" fillId="0" borderId="11" xfId="93" applyNumberFormat="1" applyFont="1" applyFill="1" applyBorder="1" applyAlignment="1">
      <alignment vertical="center"/>
      <protection/>
    </xf>
    <xf numFmtId="186" fontId="0" fillId="0" borderId="11" xfId="93" applyNumberFormat="1" applyFont="1" applyFill="1" applyBorder="1" applyAlignment="1">
      <alignment horizontal="right" vertical="center"/>
      <protection/>
    </xf>
    <xf numFmtId="49" fontId="5" fillId="0" borderId="11" xfId="93" applyNumberFormat="1" applyFont="1" applyFill="1" applyBorder="1" applyAlignment="1">
      <alignment vertical="center"/>
      <protection/>
    </xf>
    <xf numFmtId="0" fontId="5" fillId="0" borderId="11" xfId="93" applyNumberFormat="1" applyFont="1" applyFill="1" applyBorder="1" applyAlignment="1">
      <alignment vertical="center"/>
      <protection/>
    </xf>
    <xf numFmtId="190" fontId="5" fillId="0" borderId="11" xfId="93" applyNumberFormat="1" applyFont="1" applyFill="1" applyBorder="1" applyAlignment="1">
      <alignment horizontal="right" vertical="center"/>
      <protection/>
    </xf>
    <xf numFmtId="192" fontId="5" fillId="0" borderId="11" xfId="0" applyNumberFormat="1" applyFont="1" applyFill="1" applyBorder="1" applyAlignment="1">
      <alignment vertical="center"/>
    </xf>
    <xf numFmtId="190" fontId="7" fillId="0" borderId="11" xfId="0" applyNumberFormat="1" applyFont="1" applyFill="1" applyBorder="1" applyAlignment="1" applyProtection="1">
      <alignment horizontal="right" vertical="center"/>
      <protection/>
    </xf>
    <xf numFmtId="190" fontId="7" fillId="0" borderId="11" xfId="0" applyNumberFormat="1" applyFont="1" applyBorder="1" applyAlignment="1">
      <alignment vertical="center"/>
    </xf>
    <xf numFmtId="0" fontId="7" fillId="0" borderId="11" xfId="0" applyFont="1" applyFill="1" applyBorder="1" applyAlignment="1">
      <alignment horizontal="left" vertical="center"/>
    </xf>
    <xf numFmtId="194" fontId="7" fillId="0" borderId="11" xfId="0" applyNumberFormat="1" applyFont="1" applyFill="1" applyBorder="1" applyAlignment="1">
      <alignment vertical="center"/>
    </xf>
    <xf numFmtId="0" fontId="5" fillId="0" borderId="11" xfId="0" applyFont="1" applyFill="1" applyBorder="1" applyAlignment="1">
      <alignment horizontal="left" vertical="center"/>
    </xf>
    <xf numFmtId="0" fontId="7" fillId="0" borderId="11" xfId="0" applyNumberFormat="1" applyFont="1" applyFill="1" applyBorder="1" applyAlignment="1">
      <alignment vertical="center"/>
    </xf>
    <xf numFmtId="49" fontId="0" fillId="0" borderId="11" xfId="0" applyNumberFormat="1" applyFont="1" applyFill="1" applyBorder="1" applyAlignment="1">
      <alignment vertical="center"/>
    </xf>
    <xf numFmtId="0" fontId="0" fillId="0" borderId="11" xfId="0" applyNumberFormat="1" applyFont="1" applyFill="1" applyBorder="1" applyAlignment="1">
      <alignment vertical="center"/>
    </xf>
    <xf numFmtId="0" fontId="5" fillId="0" borderId="11" xfId="107" applyFont="1" applyFill="1" applyBorder="1" applyAlignment="1">
      <alignment horizontal="left" vertical="center"/>
      <protection/>
    </xf>
    <xf numFmtId="0" fontId="5" fillId="0" borderId="0" xfId="0" applyFont="1" applyFill="1" applyAlignment="1">
      <alignment vertical="center"/>
    </xf>
    <xf numFmtId="186" fontId="5" fillId="0" borderId="11" xfId="0" applyNumberFormat="1" applyFont="1" applyBorder="1" applyAlignment="1">
      <alignment horizontal="center" vertical="center" wrapText="1"/>
    </xf>
    <xf numFmtId="186" fontId="5" fillId="0" borderId="0" xfId="0" applyNumberFormat="1" applyFont="1" applyFill="1" applyAlignment="1">
      <alignment vertical="center"/>
    </xf>
    <xf numFmtId="186" fontId="5" fillId="0" borderId="11" xfId="0" applyNumberFormat="1" applyFont="1" applyBorder="1" applyAlignment="1">
      <alignment horizontal="center" vertical="center"/>
    </xf>
    <xf numFmtId="186" fontId="7" fillId="0" borderId="11" xfId="103" applyNumberFormat="1" applyFont="1" applyFill="1" applyBorder="1" applyAlignment="1">
      <alignment horizontal="right" vertical="center"/>
      <protection/>
    </xf>
    <xf numFmtId="186" fontId="7" fillId="0" borderId="11" xfId="104" applyNumberFormat="1" applyFont="1" applyFill="1" applyBorder="1" applyAlignment="1">
      <alignment horizontal="right" vertical="center"/>
      <protection/>
    </xf>
    <xf numFmtId="194" fontId="5" fillId="0" borderId="11" xfId="0" applyNumberFormat="1" applyFont="1" applyBorder="1" applyAlignment="1">
      <alignment horizontal="center" vertical="center"/>
    </xf>
    <xf numFmtId="186" fontId="5" fillId="0" borderId="11" xfId="0" applyNumberFormat="1" applyFont="1" applyBorder="1" applyAlignment="1">
      <alignment vertical="center"/>
    </xf>
    <xf numFmtId="186" fontId="7" fillId="0" borderId="11" xfId="0" applyNumberFormat="1" applyFont="1" applyFill="1" applyBorder="1" applyAlignment="1" applyProtection="1">
      <alignment vertical="center"/>
      <protection/>
    </xf>
    <xf numFmtId="0" fontId="7" fillId="0" borderId="11" xfId="0" applyFont="1" applyBorder="1" applyAlignment="1">
      <alignment horizontal="right" vertical="center"/>
    </xf>
    <xf numFmtId="0" fontId="7" fillId="0" borderId="11" xfId="0" applyFont="1" applyBorder="1" applyAlignment="1">
      <alignment horizontal="center" vertical="center"/>
    </xf>
    <xf numFmtId="186" fontId="0" fillId="0" borderId="11" xfId="0" applyNumberFormat="1" applyFill="1" applyBorder="1" applyAlignment="1">
      <alignment vertical="center"/>
    </xf>
    <xf numFmtId="4" fontId="5" fillId="0" borderId="11" xfId="0" applyNumberFormat="1" applyFont="1" applyBorder="1" applyAlignment="1">
      <alignment horizontal="center" vertical="center"/>
    </xf>
    <xf numFmtId="190" fontId="5" fillId="0" borderId="11" xfId="0" applyNumberFormat="1" applyFont="1" applyBorder="1" applyAlignment="1">
      <alignment horizontal="center" vertical="center"/>
    </xf>
    <xf numFmtId="194" fontId="5" fillId="0" borderId="11" xfId="0" applyNumberFormat="1" applyFont="1" applyBorder="1" applyAlignment="1">
      <alignment horizontal="right" vertical="center"/>
    </xf>
    <xf numFmtId="190" fontId="0" fillId="0" borderId="11" xfId="0" applyNumberFormat="1" applyFont="1" applyFill="1" applyBorder="1" applyAlignment="1" applyProtection="1">
      <alignment horizontal="right" vertical="center"/>
      <protection/>
    </xf>
    <xf numFmtId="190" fontId="0" fillId="0" borderId="11" xfId="0" applyNumberFormat="1" applyFont="1" applyBorder="1" applyAlignment="1">
      <alignment vertical="center"/>
    </xf>
    <xf numFmtId="0" fontId="5" fillId="0" borderId="12" xfId="0" applyNumberFormat="1" applyFont="1" applyFill="1" applyBorder="1" applyAlignment="1" applyProtection="1">
      <alignment horizontal="centerContinuous" vertical="center"/>
      <protection/>
    </xf>
    <xf numFmtId="0" fontId="5" fillId="0" borderId="18" xfId="0" applyNumberFormat="1" applyFont="1" applyFill="1" applyBorder="1" applyAlignment="1" applyProtection="1">
      <alignment horizontal="centerContinuous" vertical="center"/>
      <protection/>
    </xf>
    <xf numFmtId="0" fontId="5" fillId="0" borderId="18" xfId="0" applyFont="1" applyBorder="1" applyAlignment="1">
      <alignment horizontal="centerContinuous" vertical="center"/>
    </xf>
    <xf numFmtId="0" fontId="5" fillId="0" borderId="13" xfId="0" applyNumberFormat="1" applyFont="1" applyFill="1" applyBorder="1" applyAlignment="1" applyProtection="1">
      <alignment horizontal="centerContinuous" vertical="center"/>
      <protection/>
    </xf>
    <xf numFmtId="0" fontId="5" fillId="0" borderId="0" xfId="0" applyFont="1" applyAlignment="1">
      <alignment vertical="center" wrapText="1"/>
    </xf>
    <xf numFmtId="0" fontId="5" fillId="0" borderId="11" xfId="0" applyFont="1" applyFill="1" applyBorder="1" applyAlignment="1">
      <alignment horizontal="center" vertical="center" wrapText="1"/>
    </xf>
    <xf numFmtId="4" fontId="5" fillId="0" borderId="11" xfId="0" applyNumberFormat="1" applyFont="1" applyFill="1" applyBorder="1" applyAlignment="1" applyProtection="1">
      <alignment vertical="center"/>
      <protection/>
    </xf>
    <xf numFmtId="4" fontId="5" fillId="0" borderId="11" xfId="0" applyNumberFormat="1" applyFont="1" applyFill="1" applyBorder="1" applyAlignment="1">
      <alignment vertical="center" wrapText="1"/>
    </xf>
    <xf numFmtId="0" fontId="7" fillId="0" borderId="0" xfId="0" applyFont="1" applyAlignment="1">
      <alignment vertical="center" wrapText="1"/>
    </xf>
    <xf numFmtId="190" fontId="0" fillId="0" borderId="11" xfId="102" applyNumberFormat="1" applyFont="1" applyFill="1" applyBorder="1" applyAlignment="1">
      <alignment horizontal="right" vertical="center"/>
      <protection/>
    </xf>
    <xf numFmtId="191" fontId="7" fillId="0" borderId="11" xfId="0" applyNumberFormat="1" applyFont="1" applyBorder="1" applyAlignment="1">
      <alignment vertical="center"/>
    </xf>
    <xf numFmtId="0" fontId="3" fillId="0" borderId="11" xfId="108" applyFont="1" applyBorder="1" applyAlignment="1">
      <alignment/>
      <protection/>
    </xf>
    <xf numFmtId="0" fontId="8" fillId="0" borderId="0" xfId="136" applyNumberFormat="1" applyFont="1" applyFill="1" applyAlignment="1" applyProtection="1">
      <alignment horizontal="centerContinuous" vertical="center"/>
      <protection/>
    </xf>
    <xf numFmtId="0" fontId="7" fillId="0" borderId="11" xfId="103" applyNumberFormat="1" applyFont="1" applyFill="1" applyBorder="1">
      <alignment vertical="center"/>
      <protection/>
    </xf>
    <xf numFmtId="194" fontId="6" fillId="0" borderId="11" xfId="0" applyNumberFormat="1" applyFont="1" applyFill="1" applyBorder="1" applyAlignment="1">
      <alignment horizontal="right" vertical="center"/>
    </xf>
    <xf numFmtId="49" fontId="6" fillId="0" borderId="11" xfId="0" applyNumberFormat="1" applyFont="1" applyFill="1" applyBorder="1" applyAlignment="1">
      <alignment vertical="center"/>
    </xf>
    <xf numFmtId="0" fontId="6" fillId="0" borderId="11" xfId="0" applyNumberFormat="1" applyFont="1" applyFill="1" applyBorder="1" applyAlignment="1">
      <alignment vertical="center"/>
    </xf>
    <xf numFmtId="190" fontId="7" fillId="0" borderId="11" xfId="0" applyNumberFormat="1" applyFont="1" applyFill="1" applyBorder="1" applyAlignment="1">
      <alignment horizontal="right" vertical="center"/>
    </xf>
    <xf numFmtId="49" fontId="7" fillId="0" borderId="11" xfId="0" applyNumberFormat="1" applyFont="1" applyFill="1" applyBorder="1" applyAlignment="1">
      <alignment vertical="center"/>
    </xf>
    <xf numFmtId="49" fontId="0" fillId="0" borderId="11" xfId="0" applyNumberFormat="1" applyFont="1" applyFill="1" applyBorder="1" applyAlignment="1">
      <alignment vertical="center"/>
    </xf>
    <xf numFmtId="0" fontId="0" fillId="0" borderId="11" xfId="0" applyNumberFormat="1" applyFont="1" applyFill="1" applyBorder="1" applyAlignment="1">
      <alignment vertical="center"/>
    </xf>
    <xf numFmtId="194" fontId="7" fillId="0" borderId="11" xfId="0" applyNumberFormat="1" applyFont="1" applyFill="1" applyBorder="1" applyAlignment="1">
      <alignment horizontal="right" vertical="center"/>
    </xf>
    <xf numFmtId="0" fontId="6" fillId="0" borderId="11" xfId="0" applyFont="1" applyBorder="1" applyAlignment="1">
      <alignment vertical="center"/>
    </xf>
    <xf numFmtId="186" fontId="6" fillId="0" borderId="11" xfId="0" applyNumberFormat="1" applyFont="1" applyBorder="1" applyAlignment="1">
      <alignment vertical="center"/>
    </xf>
    <xf numFmtId="49" fontId="0" fillId="0" borderId="11" xfId="0" applyNumberFormat="1" applyFill="1" applyBorder="1" applyAlignment="1">
      <alignment horizontal="center" vertical="center"/>
    </xf>
    <xf numFmtId="49" fontId="0" fillId="0" borderId="11"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186" fontId="6" fillId="0" borderId="11" xfId="0" applyNumberFormat="1" applyFont="1" applyFill="1" applyBorder="1" applyAlignment="1">
      <alignment horizontal="right" vertical="center"/>
    </xf>
    <xf numFmtId="0" fontId="0" fillId="0" borderId="11" xfId="0" applyFont="1" applyBorder="1" applyAlignment="1">
      <alignment vertical="center"/>
    </xf>
    <xf numFmtId="49" fontId="7" fillId="0" borderId="15" xfId="0" applyNumberFormat="1" applyFont="1" applyFill="1" applyBorder="1" applyAlignment="1" applyProtection="1">
      <alignment vertical="center" wrapText="1"/>
      <protection/>
    </xf>
    <xf numFmtId="0" fontId="0" fillId="0" borderId="11" xfId="136" applyFont="1" applyBorder="1">
      <alignment/>
      <protection/>
    </xf>
    <xf numFmtId="0" fontId="0" fillId="0" borderId="11" xfId="0" applyNumberFormat="1" applyFill="1" applyBorder="1" applyAlignment="1">
      <alignment horizontal="right" vertical="center"/>
    </xf>
    <xf numFmtId="49" fontId="0" fillId="0" borderId="11" xfId="0" applyNumberFormat="1" applyFont="1" applyFill="1" applyBorder="1" applyAlignment="1">
      <alignment vertical="center"/>
    </xf>
    <xf numFmtId="0" fontId="7" fillId="0" borderId="19" xfId="0" applyFont="1" applyBorder="1" applyAlignment="1">
      <alignment vertical="center"/>
    </xf>
    <xf numFmtId="49" fontId="7" fillId="0" borderId="20" xfId="0" applyNumberFormat="1" applyFont="1" applyFill="1" applyBorder="1" applyAlignment="1" applyProtection="1">
      <alignment vertical="center" wrapText="1"/>
      <protection/>
    </xf>
    <xf numFmtId="4" fontId="0" fillId="0" borderId="11" xfId="0" applyNumberFormat="1" applyFill="1" applyBorder="1" applyAlignment="1">
      <alignment vertical="center"/>
    </xf>
    <xf numFmtId="49" fontId="7" fillId="0" borderId="16" xfId="0" applyNumberFormat="1" applyFont="1" applyFill="1" applyBorder="1" applyAlignment="1" applyProtection="1">
      <alignment vertical="center" wrapText="1"/>
      <protection/>
    </xf>
    <xf numFmtId="190" fontId="7" fillId="0" borderId="11" xfId="0" applyNumberFormat="1" applyFont="1" applyBorder="1" applyAlignment="1">
      <alignment vertical="center"/>
    </xf>
    <xf numFmtId="49" fontId="7" fillId="0" borderId="16" xfId="107" applyNumberFormat="1" applyFont="1" applyFill="1" applyBorder="1" applyAlignment="1" applyProtection="1">
      <alignment vertical="center"/>
      <protection/>
    </xf>
    <xf numFmtId="0" fontId="0" fillId="0" borderId="11" xfId="93" applyNumberFormat="1" applyFont="1" applyFill="1" applyBorder="1">
      <alignment vertical="center"/>
      <protection/>
    </xf>
    <xf numFmtId="0" fontId="7" fillId="0" borderId="20" xfId="0" applyFont="1" applyBorder="1" applyAlignment="1">
      <alignment vertical="center"/>
    </xf>
    <xf numFmtId="194" fontId="6" fillId="0" borderId="11" xfId="0" applyNumberFormat="1" applyFont="1" applyBorder="1" applyAlignment="1">
      <alignment vertical="center"/>
    </xf>
    <xf numFmtId="0" fontId="7" fillId="0" borderId="11" xfId="0" applyFont="1" applyBorder="1" applyAlignment="1">
      <alignment horizontal="left" vertical="center" wrapText="1"/>
    </xf>
    <xf numFmtId="0" fontId="5" fillId="0" borderId="11" xfId="0" applyFont="1" applyBorder="1" applyAlignment="1">
      <alignment horizontal="left" vertical="center" wrapText="1"/>
    </xf>
    <xf numFmtId="49" fontId="0" fillId="0" borderId="11" xfId="0" applyNumberFormat="1" applyFont="1" applyFill="1" applyBorder="1" applyAlignment="1" applyProtection="1">
      <alignment horizontal="center" vertical="center"/>
      <protection/>
    </xf>
    <xf numFmtId="194" fontId="0" fillId="0" borderId="11" xfId="0" applyNumberFormat="1" applyFont="1" applyFill="1" applyBorder="1" applyAlignment="1">
      <alignment horizontal="right" vertical="center"/>
    </xf>
    <xf numFmtId="194" fontId="0" fillId="0" borderId="11" xfId="0" applyNumberFormat="1" applyFont="1" applyFill="1" applyBorder="1" applyAlignment="1" applyProtection="1">
      <alignment horizontal="right" vertical="center"/>
      <protection/>
    </xf>
    <xf numFmtId="194" fontId="6" fillId="0" borderId="11" xfId="0" applyNumberFormat="1" applyFont="1" applyFill="1" applyBorder="1" applyAlignment="1" applyProtection="1">
      <alignment horizontal="right" vertical="center"/>
      <protection/>
    </xf>
    <xf numFmtId="194" fontId="0" fillId="0" borderId="11" xfId="0" applyNumberFormat="1" applyFont="1" applyFill="1" applyBorder="1" applyAlignment="1" applyProtection="1">
      <alignment horizontal="right" vertical="center"/>
      <protection/>
    </xf>
    <xf numFmtId="194" fontId="0" fillId="0" borderId="11" xfId="0" applyNumberFormat="1" applyFont="1" applyFill="1" applyBorder="1" applyAlignment="1">
      <alignment horizontal="right" vertical="center"/>
    </xf>
    <xf numFmtId="194" fontId="0" fillId="0" borderId="11" xfId="0" applyNumberFormat="1" applyFont="1" applyBorder="1" applyAlignment="1">
      <alignment vertical="center"/>
    </xf>
    <xf numFmtId="0" fontId="7" fillId="0" borderId="0" xfId="0" applyFont="1" applyAlignment="1">
      <alignment horizontal="centerContinuous" vertical="center"/>
    </xf>
    <xf numFmtId="186" fontId="5" fillId="0" borderId="16" xfId="0" applyNumberFormat="1" applyFont="1" applyFill="1" applyBorder="1" applyAlignment="1">
      <alignment horizontal="right" vertical="center" wrapText="1"/>
    </xf>
    <xf numFmtId="0" fontId="12" fillId="0" borderId="0" xfId="0" applyNumberFormat="1" applyFont="1" applyFill="1" applyAlignment="1" applyProtection="1">
      <alignment horizontal="center"/>
      <protection/>
    </xf>
    <xf numFmtId="0" fontId="15" fillId="0" borderId="0" xfId="0" applyFont="1" applyFill="1" applyAlignment="1">
      <alignment horizontal="center"/>
    </xf>
    <xf numFmtId="0" fontId="16" fillId="0" borderId="0" xfId="0" applyFont="1" applyAlignment="1">
      <alignment horizontal="center" vertical="center"/>
    </xf>
    <xf numFmtId="57" fontId="12" fillId="0" borderId="0" xfId="0" applyNumberFormat="1" applyFont="1" applyFill="1" applyAlignment="1" applyProtection="1">
      <alignment horizontal="center"/>
      <protection/>
    </xf>
    <xf numFmtId="0" fontId="4" fillId="0" borderId="0" xfId="0" applyFont="1" applyFill="1" applyAlignment="1">
      <alignment horizontal="center"/>
    </xf>
    <xf numFmtId="31" fontId="4" fillId="0" borderId="0" xfId="0" applyNumberFormat="1" applyFont="1" applyFill="1" applyAlignment="1">
      <alignment horizontal="center"/>
    </xf>
    <xf numFmtId="0" fontId="8" fillId="0" borderId="0" xfId="107" applyNumberFormat="1" applyFont="1" applyFill="1" applyAlignment="1" applyProtection="1">
      <alignment horizontal="center" vertical="center"/>
      <protection/>
    </xf>
    <xf numFmtId="0" fontId="5" fillId="0" borderId="11"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0" xfId="0" applyFont="1" applyAlignment="1">
      <alignment horizontal="right" vertical="center"/>
    </xf>
    <xf numFmtId="0" fontId="5" fillId="0" borderId="10" xfId="0" applyFont="1" applyBorder="1" applyAlignment="1">
      <alignment horizontal="right" vertical="center"/>
    </xf>
    <xf numFmtId="0" fontId="5" fillId="0" borderId="12"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protection/>
    </xf>
    <xf numFmtId="0" fontId="5" fillId="0" borderId="13" xfId="0" applyNumberFormat="1" applyFont="1" applyFill="1" applyBorder="1" applyAlignment="1" applyProtection="1">
      <alignment horizontal="center" vertical="center"/>
      <protection/>
    </xf>
    <xf numFmtId="0" fontId="5" fillId="0" borderId="11" xfId="0" applyFont="1" applyBorder="1" applyAlignment="1">
      <alignment horizontal="center" vertical="center" wrapText="1"/>
    </xf>
    <xf numFmtId="0" fontId="5" fillId="0" borderId="15"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26" borderId="15" xfId="0" applyFont="1" applyFill="1" applyBorder="1" applyAlignment="1">
      <alignment horizontal="center" vertical="center"/>
    </xf>
    <xf numFmtId="0" fontId="5" fillId="26" borderId="16" xfId="0" applyFont="1" applyFill="1" applyBorder="1" applyAlignment="1">
      <alignment horizontal="center" vertical="center"/>
    </xf>
    <xf numFmtId="0" fontId="5" fillId="0" borderId="15" xfId="0" applyFont="1" applyBorder="1" applyAlignment="1">
      <alignment horizontal="center" vertical="center"/>
    </xf>
    <xf numFmtId="0" fontId="5" fillId="0" borderId="20" xfId="0" applyFont="1" applyBorder="1" applyAlignment="1">
      <alignment horizontal="center" vertical="center"/>
    </xf>
    <xf numFmtId="0" fontId="5" fillId="0" borderId="16" xfId="0" applyFont="1" applyBorder="1" applyAlignment="1">
      <alignment horizontal="center" vertical="center"/>
    </xf>
    <xf numFmtId="0" fontId="8" fillId="0" borderId="0" xfId="136" applyNumberFormat="1" applyFont="1" applyFill="1" applyAlignment="1" applyProtection="1">
      <alignment horizontal="center" vertical="center"/>
      <protection/>
    </xf>
    <xf numFmtId="0" fontId="5" fillId="0" borderId="0" xfId="0" applyFont="1" applyAlignment="1">
      <alignment horizontal="left" vertical="center"/>
    </xf>
    <xf numFmtId="0" fontId="5" fillId="0" borderId="11" xfId="0" applyFont="1" applyFill="1" applyBorder="1" applyAlignment="1">
      <alignment horizontal="center" vertical="center"/>
    </xf>
    <xf numFmtId="0" fontId="5" fillId="0" borderId="11" xfId="0" applyNumberFormat="1" applyFont="1" applyFill="1" applyBorder="1" applyAlignment="1" applyProtection="1">
      <alignment horizontal="center" vertical="center"/>
      <protection/>
    </xf>
    <xf numFmtId="0" fontId="5" fillId="0" borderId="11" xfId="0" applyFont="1" applyFill="1" applyBorder="1" applyAlignment="1">
      <alignment horizontal="center" vertical="center"/>
    </xf>
    <xf numFmtId="0" fontId="5" fillId="0" borderId="11" xfId="0" applyFont="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8" fillId="0" borderId="0" xfId="0" applyFont="1" applyAlignment="1">
      <alignment horizontal="center" vertical="center"/>
    </xf>
    <xf numFmtId="0" fontId="5" fillId="0" borderId="20" xfId="0" applyFont="1" applyFill="1" applyBorder="1" applyAlignment="1">
      <alignment horizontal="center" vertical="center" wrapText="1"/>
    </xf>
    <xf numFmtId="0" fontId="5" fillId="0" borderId="11" xfId="0" applyNumberFormat="1" applyFont="1" applyFill="1" applyBorder="1" applyAlignment="1" applyProtection="1">
      <alignment horizontal="center" vertical="center"/>
      <protection/>
    </xf>
    <xf numFmtId="0" fontId="5" fillId="0" borderId="0" xfId="0" applyFont="1" applyBorder="1" applyAlignment="1">
      <alignment horizontal="right" vertical="center"/>
    </xf>
    <xf numFmtId="0" fontId="8" fillId="0" borderId="0" xfId="0" applyFont="1" applyAlignment="1">
      <alignment horizontal="center" vertical="center"/>
    </xf>
    <xf numFmtId="0" fontId="4" fillId="0" borderId="0" xfId="0" applyFont="1" applyAlignment="1">
      <alignment horizontal="center" vertical="center"/>
    </xf>
    <xf numFmtId="0" fontId="5" fillId="0" borderId="10" xfId="107" applyFont="1" applyFill="1" applyBorder="1" applyAlignment="1">
      <alignment horizontal="left" vertical="center"/>
      <protection/>
    </xf>
    <xf numFmtId="0" fontId="5" fillId="0" borderId="0" xfId="107" applyFont="1" applyFill="1" applyBorder="1" applyAlignment="1">
      <alignment horizontal="left" vertical="center"/>
      <protection/>
    </xf>
    <xf numFmtId="49" fontId="5" fillId="0" borderId="11" xfId="0" applyNumberFormat="1" applyFont="1" applyBorder="1" applyAlignment="1">
      <alignment horizontal="center" vertical="center"/>
    </xf>
    <xf numFmtId="0" fontId="5" fillId="0" borderId="12" xfId="0" applyFont="1" applyBorder="1" applyAlignment="1">
      <alignment horizontal="center" vertical="center"/>
    </xf>
    <xf numFmtId="0" fontId="5" fillId="0" borderId="18"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8" fillId="0" borderId="0" xfId="136" applyNumberFormat="1" applyFont="1" applyFill="1" applyAlignment="1" applyProtection="1">
      <alignment horizontal="center" vertical="center"/>
      <protection/>
    </xf>
    <xf numFmtId="0" fontId="5" fillId="0" borderId="10" xfId="107" applyFont="1" applyFill="1" applyBorder="1" applyAlignment="1">
      <alignment horizontal="left" vertical="center"/>
      <protection/>
    </xf>
    <xf numFmtId="0" fontId="3"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right" vertical="center"/>
    </xf>
    <xf numFmtId="0" fontId="5" fillId="0" borderId="10" xfId="0" applyFont="1" applyBorder="1" applyAlignment="1">
      <alignment horizontal="right" vertical="center"/>
    </xf>
    <xf numFmtId="0" fontId="5" fillId="0" borderId="20" xfId="0" applyFont="1" applyBorder="1" applyAlignment="1">
      <alignment horizontal="center" vertical="center" wrapText="1"/>
    </xf>
    <xf numFmtId="0" fontId="6" fillId="0" borderId="11" xfId="0" applyNumberFormat="1" applyFont="1" applyFill="1" applyBorder="1" applyAlignment="1" applyProtection="1">
      <alignment horizontal="center" vertical="center"/>
      <protection/>
    </xf>
    <xf numFmtId="0" fontId="6" fillId="26" borderId="11" xfId="0" applyFont="1" applyFill="1" applyBorder="1" applyAlignment="1">
      <alignment horizontal="center" vertical="center"/>
    </xf>
    <xf numFmtId="0" fontId="6" fillId="26"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49" fontId="5" fillId="0" borderId="11" xfId="136" applyNumberFormat="1" applyFont="1" applyFill="1" applyBorder="1" applyAlignment="1" applyProtection="1">
      <alignment horizontal="center" vertical="center" wrapText="1"/>
      <protection/>
    </xf>
    <xf numFmtId="184" fontId="5" fillId="0" borderId="11" xfId="136" applyNumberFormat="1" applyFont="1" applyFill="1" applyBorder="1" applyAlignment="1" applyProtection="1">
      <alignment horizontal="center" vertical="center" wrapText="1"/>
      <protection/>
    </xf>
    <xf numFmtId="194" fontId="6" fillId="26" borderId="11" xfId="0" applyNumberFormat="1" applyFont="1" applyFill="1" applyBorder="1" applyAlignment="1" applyProtection="1">
      <alignment horizontal="center" vertical="center" wrapText="1"/>
      <protection/>
    </xf>
    <xf numFmtId="194" fontId="5" fillId="0" borderId="11" xfId="0" applyNumberFormat="1" applyFont="1" applyBorder="1" applyAlignment="1">
      <alignment horizontal="center" vertical="center" wrapText="1"/>
    </xf>
    <xf numFmtId="194" fontId="6" fillId="26" borderId="11" xfId="0" applyNumberFormat="1" applyFont="1" applyFill="1" applyBorder="1" applyAlignment="1" applyProtection="1">
      <alignment horizontal="center" vertical="center"/>
      <protection/>
    </xf>
    <xf numFmtId="0" fontId="0" fillId="26" borderId="15" xfId="0" applyNumberFormat="1" applyFont="1" applyFill="1" applyBorder="1" applyAlignment="1" applyProtection="1">
      <alignment horizontal="center" vertical="center"/>
      <protection/>
    </xf>
    <xf numFmtId="0" fontId="0" fillId="26" borderId="20" xfId="0" applyNumberFormat="1" applyFont="1" applyFill="1" applyBorder="1" applyAlignment="1" applyProtection="1">
      <alignment horizontal="center" vertical="center"/>
      <protection/>
    </xf>
    <xf numFmtId="0" fontId="0" fillId="26" borderId="16" xfId="0" applyNumberFormat="1" applyFont="1" applyFill="1" applyBorder="1" applyAlignment="1" applyProtection="1">
      <alignment horizontal="center" vertical="center"/>
      <protection/>
    </xf>
    <xf numFmtId="194" fontId="7" fillId="26" borderId="11" xfId="0" applyNumberFormat="1" applyFont="1" applyFill="1" applyBorder="1" applyAlignment="1" applyProtection="1">
      <alignment horizontal="center" vertical="center"/>
      <protection/>
    </xf>
    <xf numFmtId="194" fontId="7" fillId="26" borderId="11" xfId="0" applyNumberFormat="1" applyFont="1" applyFill="1" applyBorder="1" applyAlignment="1" applyProtection="1">
      <alignment horizontal="center" vertical="center" wrapText="1"/>
      <protection/>
    </xf>
  </cellXfs>
  <cellStyles count="150">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20% - 着色 1" xfId="27"/>
    <cellStyle name="20% - 着色 2" xfId="28"/>
    <cellStyle name="20% - 着色 3" xfId="29"/>
    <cellStyle name="20% - 着色 4" xfId="30"/>
    <cellStyle name="20% - 着色 5" xfId="31"/>
    <cellStyle name="20% - 着色 6" xfId="32"/>
    <cellStyle name="40% - 强调文字颜色 1" xfId="33"/>
    <cellStyle name="40% - 强调文字颜色 1 2" xfId="34"/>
    <cellStyle name="40% - 强调文字颜色 2" xfId="35"/>
    <cellStyle name="40% - 强调文字颜色 2 2" xfId="36"/>
    <cellStyle name="40% - 强调文字颜色 3" xfId="37"/>
    <cellStyle name="40% - 强调文字颜色 3 2" xfId="38"/>
    <cellStyle name="40% - 强调文字颜色 4" xfId="39"/>
    <cellStyle name="40% - 强调文字颜色 4 2" xfId="40"/>
    <cellStyle name="40% - 强调文字颜色 5" xfId="41"/>
    <cellStyle name="40% - 强调文字颜色 5 2" xfId="42"/>
    <cellStyle name="40% - 强调文字颜色 6" xfId="43"/>
    <cellStyle name="40% - 强调文字颜色 6 2" xfId="44"/>
    <cellStyle name="40% - 着色 1" xfId="45"/>
    <cellStyle name="40% - 着色 2" xfId="46"/>
    <cellStyle name="40% - 着色 3" xfId="47"/>
    <cellStyle name="40% - 着色 4" xfId="48"/>
    <cellStyle name="40% - 着色 5" xfId="49"/>
    <cellStyle name="40% - 着色 6" xfId="50"/>
    <cellStyle name="60% - 强调文字颜色 1" xfId="51"/>
    <cellStyle name="60% - 强调文字颜色 1 2" xfId="52"/>
    <cellStyle name="60% - 强调文字颜色 2" xfId="53"/>
    <cellStyle name="60% - 强调文字颜色 2 2" xfId="54"/>
    <cellStyle name="60% - 强调文字颜色 3" xfId="55"/>
    <cellStyle name="60% - 强调文字颜色 3 2" xfId="56"/>
    <cellStyle name="60% - 强调文字颜色 4" xfId="57"/>
    <cellStyle name="60% - 强调文字颜色 4 2" xfId="58"/>
    <cellStyle name="60% - 强调文字颜色 5" xfId="59"/>
    <cellStyle name="60% - 强调文字颜色 5 2" xfId="60"/>
    <cellStyle name="60% - 强调文字颜色 6" xfId="61"/>
    <cellStyle name="60% - 强调文字颜色 6 2" xfId="62"/>
    <cellStyle name="60% - 着色 1" xfId="63"/>
    <cellStyle name="60% - 着色 2" xfId="64"/>
    <cellStyle name="60% - 着色 3" xfId="65"/>
    <cellStyle name="60% - 着色 4" xfId="66"/>
    <cellStyle name="60% - 着色 5" xfId="67"/>
    <cellStyle name="60% - 着色 6" xfId="68"/>
    <cellStyle name="ColLevel_1" xfId="69"/>
    <cellStyle name="RowLevel_1" xfId="70"/>
    <cellStyle name="Percent" xfId="71"/>
    <cellStyle name="标题" xfId="72"/>
    <cellStyle name="标题 1" xfId="73"/>
    <cellStyle name="标题 2" xfId="74"/>
    <cellStyle name="标题 3" xfId="75"/>
    <cellStyle name="标题 4" xfId="76"/>
    <cellStyle name="差" xfId="77"/>
    <cellStyle name="差 2" xfId="78"/>
    <cellStyle name="差_（新增预算公开表20160201）2016年鞍山市市本级一般公共预算经济分类预算表" xfId="79"/>
    <cellStyle name="差_10一般公共预算基本支出表（按经济）" xfId="80"/>
    <cellStyle name="差_14项目支出表" xfId="81"/>
    <cellStyle name="差_15政府采购表" xfId="82"/>
    <cellStyle name="差_16购买服务表" xfId="83"/>
    <cellStyle name="差_16购买服务表_1" xfId="84"/>
    <cellStyle name="差_18机关运行经费" xfId="85"/>
    <cellStyle name="差_1部门收支总表" xfId="86"/>
    <cellStyle name="差_2部门收支总表（分单位）" xfId="87"/>
    <cellStyle name="差_5部门支出总表 (按功能)" xfId="88"/>
    <cellStyle name="差_9一般公共预算基本支出表（按功能）" xfId="89"/>
    <cellStyle name="差_StartUp" xfId="90"/>
    <cellStyle name="差_填报模板 " xfId="91"/>
    <cellStyle name="常规 2" xfId="92"/>
    <cellStyle name="常规 3" xfId="93"/>
    <cellStyle name="常规 4" xfId="94"/>
    <cellStyle name="常规_10一般公共预算基本支出表（按经济）" xfId="95"/>
    <cellStyle name="常规_14项目支出表" xfId="96"/>
    <cellStyle name="常规_15政府采购表" xfId="97"/>
    <cellStyle name="常规_16购买服务表" xfId="98"/>
    <cellStyle name="常规_16购买服务表_1" xfId="99"/>
    <cellStyle name="常规_18机关运行经费" xfId="100"/>
    <cellStyle name="常规_1部门收支总表" xfId="101"/>
    <cellStyle name="常规_2部门收支总表（分单位）" xfId="102"/>
    <cellStyle name="常规_4部门支出总表" xfId="103"/>
    <cellStyle name="常规_4部门支出总表_1" xfId="104"/>
    <cellStyle name="常规_5部门支出总表 (按功能)" xfId="105"/>
    <cellStyle name="常规_9一般公共预算基本支出表（按功能）" xfId="106"/>
    <cellStyle name="常规_Sheet1" xfId="107"/>
    <cellStyle name="常规_附件1：2016年部门预算和“三公”经费预算公开表样" xfId="108"/>
    <cellStyle name="Hyperlink" xfId="109"/>
    <cellStyle name="好" xfId="110"/>
    <cellStyle name="好 2" xfId="111"/>
    <cellStyle name="好_（新增预算公开表20160201）2016年鞍山市市本级一般公共预算经济分类预算表" xfId="112"/>
    <cellStyle name="好_10一般公共预算基本支出表（按经济）" xfId="113"/>
    <cellStyle name="好_14项目支出表" xfId="114"/>
    <cellStyle name="好_15政府采购表" xfId="115"/>
    <cellStyle name="好_16购买服务表" xfId="116"/>
    <cellStyle name="好_16购买服务表_1" xfId="117"/>
    <cellStyle name="好_18机关运行经费" xfId="118"/>
    <cellStyle name="好_1部门收支总表" xfId="119"/>
    <cellStyle name="好_2部门收支总表（分单位）" xfId="120"/>
    <cellStyle name="好_5部门支出总表 (按功能)" xfId="121"/>
    <cellStyle name="好_9一般公共预算基本支出表（按功能）" xfId="122"/>
    <cellStyle name="好_StartUp" xfId="123"/>
    <cellStyle name="好_填报模板 " xfId="124"/>
    <cellStyle name="汇总" xfId="125"/>
    <cellStyle name="Currency" xfId="126"/>
    <cellStyle name="Currency [0]" xfId="127"/>
    <cellStyle name="计算" xfId="128"/>
    <cellStyle name="计算 2" xfId="129"/>
    <cellStyle name="检查单元格" xfId="130"/>
    <cellStyle name="检查单元格 2" xfId="131"/>
    <cellStyle name="解释性文本" xfId="132"/>
    <cellStyle name="警告文本" xfId="133"/>
    <cellStyle name="链接单元格" xfId="134"/>
    <cellStyle name="Comma" xfId="135"/>
    <cellStyle name="Comma [0]" xfId="136"/>
    <cellStyle name="强调文字颜色 1" xfId="137"/>
    <cellStyle name="强调文字颜色 1 2" xfId="138"/>
    <cellStyle name="强调文字颜色 2" xfId="139"/>
    <cellStyle name="强调文字颜色 2 2" xfId="140"/>
    <cellStyle name="强调文字颜色 3" xfId="141"/>
    <cellStyle name="强调文字颜色 3 2" xfId="142"/>
    <cellStyle name="强调文字颜色 4" xfId="143"/>
    <cellStyle name="强调文字颜色 4 2" xfId="144"/>
    <cellStyle name="强调文字颜色 5" xfId="145"/>
    <cellStyle name="强调文字颜色 5 2" xfId="146"/>
    <cellStyle name="强调文字颜色 6" xfId="147"/>
    <cellStyle name="强调文字颜色 6 2" xfId="148"/>
    <cellStyle name="适中" xfId="149"/>
    <cellStyle name="适中 2" xfId="150"/>
    <cellStyle name="输出" xfId="151"/>
    <cellStyle name="输出 2" xfId="152"/>
    <cellStyle name="输入" xfId="153"/>
    <cellStyle name="输入 2" xfId="154"/>
    <cellStyle name="Followed Hyperlink" xfId="155"/>
    <cellStyle name="注释" xfId="156"/>
    <cellStyle name="注释 2" xfId="157"/>
    <cellStyle name="着色 1" xfId="158"/>
    <cellStyle name="着色 2" xfId="159"/>
    <cellStyle name="着色 3" xfId="160"/>
    <cellStyle name="着色 4" xfId="161"/>
    <cellStyle name="着色 5" xfId="162"/>
    <cellStyle name="着色 6" xfId="1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styles" Target="styles.xml" /><Relationship Id="rId45" Type="http://schemas.openxmlformats.org/officeDocument/2006/relationships/sharedStrings" Target="sharedStrings.xml" /><Relationship Id="rId4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Z22"/>
  <sheetViews>
    <sheetView showGridLines="0" showZeros="0" zoomScalePageLayoutView="0" workbookViewId="0" topLeftCell="A1">
      <selection activeCell="A5" sqref="A5"/>
    </sheetView>
  </sheetViews>
  <sheetFormatPr defaultColWidth="7" defaultRowHeight="11.25"/>
  <cols>
    <col min="1" max="5" width="8.83203125" style="111" customWidth="1"/>
    <col min="6" max="6" width="8.83203125" style="108" customWidth="1"/>
    <col min="7" max="16" width="8.83203125" style="111" customWidth="1"/>
    <col min="17" max="19" width="7" style="111" customWidth="1"/>
    <col min="20" max="20" width="50.83203125" style="111" customWidth="1"/>
    <col min="21" max="16384" width="7" style="111" customWidth="1"/>
  </cols>
  <sheetData>
    <row r="1" spans="1:26" ht="15" customHeight="1">
      <c r="A1" s="112"/>
      <c r="Y1"/>
      <c r="Z1"/>
    </row>
    <row r="2" spans="1:26" ht="10.5" customHeight="1">
      <c r="A2"/>
      <c r="B2"/>
      <c r="C2"/>
      <c r="D2"/>
      <c r="E2"/>
      <c r="F2"/>
      <c r="G2"/>
      <c r="H2"/>
      <c r="I2"/>
      <c r="J2"/>
      <c r="K2"/>
      <c r="L2"/>
      <c r="M2"/>
      <c r="N2"/>
      <c r="O2"/>
      <c r="P2"/>
      <c r="Q2"/>
      <c r="R2"/>
      <c r="S2"/>
      <c r="T2"/>
      <c r="U2"/>
      <c r="V2"/>
      <c r="W2"/>
      <c r="X2"/>
      <c r="Y2"/>
      <c r="Z2"/>
    </row>
    <row r="3" spans="1:26" ht="10.5" customHeight="1">
      <c r="A3"/>
      <c r="B3"/>
      <c r="C3"/>
      <c r="D3"/>
      <c r="E3"/>
      <c r="F3"/>
      <c r="G3"/>
      <c r="H3"/>
      <c r="I3"/>
      <c r="J3"/>
      <c r="K3"/>
      <c r="L3"/>
      <c r="M3"/>
      <c r="N3"/>
      <c r="O3"/>
      <c r="P3"/>
      <c r="Q3"/>
      <c r="R3"/>
      <c r="S3"/>
      <c r="T3"/>
      <c r="U3"/>
      <c r="V3"/>
      <c r="W3"/>
      <c r="X3"/>
      <c r="Y3"/>
      <c r="Z3"/>
    </row>
    <row r="4" spans="8:26" ht="10.5" customHeight="1">
      <c r="H4" s="108"/>
      <c r="Y4"/>
      <c r="Z4"/>
    </row>
    <row r="5" spans="1:26" s="108" customFormat="1" ht="36" customHeight="1">
      <c r="A5" s="113"/>
      <c r="W5" s="114"/>
      <c r="X5" s="72"/>
      <c r="Y5" s="72"/>
      <c r="Z5" s="72"/>
    </row>
    <row r="6" spans="4:26" ht="10.5" customHeight="1">
      <c r="D6" s="108"/>
      <c r="U6" s="108"/>
      <c r="V6" s="108"/>
      <c r="W6" s="108"/>
      <c r="X6" s="108"/>
      <c r="Y6"/>
      <c r="Z6"/>
    </row>
    <row r="7" spans="4:26" ht="10.5" customHeight="1">
      <c r="D7" s="108"/>
      <c r="N7" s="108"/>
      <c r="O7" s="108"/>
      <c r="U7" s="108"/>
      <c r="V7" s="108"/>
      <c r="W7" s="108"/>
      <c r="X7" s="108"/>
      <c r="Y7"/>
      <c r="Z7"/>
    </row>
    <row r="8" spans="1:26" s="109" customFormat="1" ht="66.75" customHeight="1">
      <c r="A8" s="426" t="s">
        <v>1213</v>
      </c>
      <c r="B8" s="426"/>
      <c r="C8" s="426"/>
      <c r="D8" s="426"/>
      <c r="E8" s="426"/>
      <c r="F8" s="426"/>
      <c r="G8" s="426"/>
      <c r="H8" s="426"/>
      <c r="I8" s="426"/>
      <c r="J8" s="426"/>
      <c r="K8" s="426"/>
      <c r="L8" s="426"/>
      <c r="M8" s="426"/>
      <c r="N8" s="426"/>
      <c r="O8" s="426"/>
      <c r="P8" s="426"/>
      <c r="Q8" s="115"/>
      <c r="R8" s="115"/>
      <c r="S8" s="115"/>
      <c r="T8" s="116"/>
      <c r="U8" s="115"/>
      <c r="V8" s="115"/>
      <c r="W8" s="115"/>
      <c r="X8" s="115"/>
      <c r="Y8"/>
      <c r="Z8"/>
    </row>
    <row r="9" spans="1:26" ht="19.5" customHeight="1">
      <c r="A9" s="427"/>
      <c r="B9" s="427"/>
      <c r="C9" s="427"/>
      <c r="D9" s="427"/>
      <c r="E9" s="427"/>
      <c r="F9" s="427"/>
      <c r="G9" s="427"/>
      <c r="H9" s="427"/>
      <c r="I9" s="427"/>
      <c r="J9" s="427"/>
      <c r="K9" s="427"/>
      <c r="L9" s="427"/>
      <c r="M9" s="427"/>
      <c r="N9" s="427"/>
      <c r="O9" s="427"/>
      <c r="P9" s="108"/>
      <c r="T9" s="117"/>
      <c r="U9" s="108"/>
      <c r="V9" s="108"/>
      <c r="W9" s="108"/>
      <c r="X9" s="108"/>
      <c r="Y9"/>
      <c r="Z9"/>
    </row>
    <row r="10" spans="1:26" ht="10.5" customHeight="1">
      <c r="A10" s="108"/>
      <c r="B10" s="108"/>
      <c r="D10" s="108"/>
      <c r="E10" s="108"/>
      <c r="H10" s="108"/>
      <c r="N10" s="108"/>
      <c r="O10" s="108"/>
      <c r="U10" s="108"/>
      <c r="V10" s="108"/>
      <c r="X10" s="108"/>
      <c r="Y10"/>
      <c r="Z10"/>
    </row>
    <row r="11" spans="1:26" ht="77.25" customHeight="1">
      <c r="A11" s="428"/>
      <c r="B11" s="428"/>
      <c r="C11" s="428"/>
      <c r="D11" s="428"/>
      <c r="E11" s="428"/>
      <c r="F11" s="428"/>
      <c r="G11" s="428"/>
      <c r="H11" s="428"/>
      <c r="I11" s="428"/>
      <c r="J11" s="428"/>
      <c r="K11" s="428"/>
      <c r="L11" s="428"/>
      <c r="M11" s="428"/>
      <c r="N11" s="428"/>
      <c r="O11" s="428"/>
      <c r="P11" s="428"/>
      <c r="U11" s="108"/>
      <c r="V11" s="108"/>
      <c r="X11" s="108"/>
      <c r="Y11"/>
      <c r="Z11"/>
    </row>
    <row r="12" spans="1:26" ht="56.25" customHeight="1">
      <c r="A12" s="429"/>
      <c r="B12" s="426"/>
      <c r="C12" s="426"/>
      <c r="D12" s="426"/>
      <c r="E12" s="426"/>
      <c r="F12" s="426"/>
      <c r="G12" s="426"/>
      <c r="H12" s="426"/>
      <c r="I12" s="426"/>
      <c r="J12" s="426"/>
      <c r="K12" s="426"/>
      <c r="L12" s="426"/>
      <c r="M12" s="426"/>
      <c r="N12" s="426"/>
      <c r="O12" s="426"/>
      <c r="P12" s="426"/>
      <c r="S12" s="108"/>
      <c r="T12" s="108"/>
      <c r="U12" s="108"/>
      <c r="V12" s="108"/>
      <c r="W12" s="108"/>
      <c r="X12" s="108"/>
      <c r="Y12"/>
      <c r="Z12"/>
    </row>
    <row r="13" spans="8:26" ht="10.5" customHeight="1">
      <c r="H13" s="108"/>
      <c r="R13" s="108"/>
      <c r="S13" s="108"/>
      <c r="U13" s="108"/>
      <c r="V13" s="108"/>
      <c r="W13" s="108"/>
      <c r="X13" s="108"/>
      <c r="Y13"/>
      <c r="Z13"/>
    </row>
    <row r="14" spans="1:26" s="110" customFormat="1" ht="25.5" customHeight="1">
      <c r="A14" s="430"/>
      <c r="B14" s="430"/>
      <c r="C14" s="430"/>
      <c r="D14" s="430"/>
      <c r="E14" s="430"/>
      <c r="F14" s="430"/>
      <c r="G14" s="430"/>
      <c r="H14" s="430"/>
      <c r="I14" s="430"/>
      <c r="J14" s="430"/>
      <c r="K14" s="430"/>
      <c r="L14" s="430"/>
      <c r="M14" s="430"/>
      <c r="N14" s="430"/>
      <c r="O14" s="430"/>
      <c r="P14" s="430"/>
      <c r="R14" s="118"/>
      <c r="S14" s="118"/>
      <c r="U14" s="118"/>
      <c r="V14" s="118"/>
      <c r="W14" s="118"/>
      <c r="X14" s="118"/>
      <c r="Y14" s="118"/>
      <c r="Z14" s="118"/>
    </row>
    <row r="15" spans="1:26" s="110" customFormat="1" ht="25.5" customHeight="1">
      <c r="A15" s="431"/>
      <c r="B15" s="431"/>
      <c r="C15" s="431"/>
      <c r="D15" s="431"/>
      <c r="E15" s="431"/>
      <c r="F15" s="431"/>
      <c r="G15" s="431"/>
      <c r="H15" s="431"/>
      <c r="I15" s="431"/>
      <c r="J15" s="431"/>
      <c r="K15" s="431"/>
      <c r="L15" s="431"/>
      <c r="M15" s="431"/>
      <c r="N15" s="431"/>
      <c r="O15" s="431"/>
      <c r="P15" s="431"/>
      <c r="S15" s="118"/>
      <c r="T15" s="118"/>
      <c r="U15" s="118"/>
      <c r="V15" s="118"/>
      <c r="W15" s="118"/>
      <c r="X15"/>
      <c r="Y15"/>
      <c r="Z15" s="118"/>
    </row>
    <row r="16" spans="15:26" ht="11.25">
      <c r="O16" s="108"/>
      <c r="V16"/>
      <c r="W16"/>
      <c r="X16"/>
      <c r="Y16"/>
      <c r="Z16" s="108"/>
    </row>
    <row r="17" spans="1:26" ht="11.25">
      <c r="A17"/>
      <c r="B17"/>
      <c r="C17"/>
      <c r="D17"/>
      <c r="E17"/>
      <c r="F17"/>
      <c r="G17"/>
      <c r="H17"/>
      <c r="I17"/>
      <c r="J17"/>
      <c r="K17"/>
      <c r="L17"/>
      <c r="M17"/>
      <c r="N17"/>
      <c r="O17"/>
      <c r="P17"/>
      <c r="Q17"/>
      <c r="R17"/>
      <c r="S17"/>
      <c r="T17"/>
      <c r="U17"/>
      <c r="V17"/>
      <c r="W17"/>
      <c r="X17"/>
      <c r="Y17"/>
      <c r="Z17"/>
    </row>
    <row r="18" spans="1:26" ht="11.25">
      <c r="A18"/>
      <c r="B18"/>
      <c r="C18"/>
      <c r="D18"/>
      <c r="E18"/>
      <c r="F18"/>
      <c r="G18"/>
      <c r="H18"/>
      <c r="I18"/>
      <c r="J18"/>
      <c r="K18"/>
      <c r="L18"/>
      <c r="M18"/>
      <c r="N18"/>
      <c r="O18"/>
      <c r="P18"/>
      <c r="Q18"/>
      <c r="R18"/>
      <c r="S18"/>
      <c r="T18"/>
      <c r="U18"/>
      <c r="V18"/>
      <c r="W18"/>
      <c r="X18"/>
      <c r="Y18"/>
      <c r="Z18"/>
    </row>
    <row r="19" spans="1:26" ht="11.25">
      <c r="A19"/>
      <c r="B19"/>
      <c r="C19"/>
      <c r="D19"/>
      <c r="E19"/>
      <c r="F19"/>
      <c r="G19"/>
      <c r="H19"/>
      <c r="I19"/>
      <c r="J19"/>
      <c r="K19"/>
      <c r="L19"/>
      <c r="M19"/>
      <c r="N19"/>
      <c r="O19"/>
      <c r="P19"/>
      <c r="Q19"/>
      <c r="R19"/>
      <c r="S19"/>
      <c r="T19"/>
      <c r="U19"/>
      <c r="V19"/>
      <c r="W19"/>
      <c r="X19"/>
      <c r="Y19"/>
      <c r="Z19"/>
    </row>
    <row r="20" ht="11.25">
      <c r="M20" s="108"/>
    </row>
    <row r="21" ht="11.25">
      <c r="M21" s="108"/>
    </row>
    <row r="22" ht="11.25">
      <c r="B22" s="111" t="s">
        <v>0</v>
      </c>
    </row>
  </sheetData>
  <sheetProtection formatCells="0" formatColumns="0" formatRows="0"/>
  <mergeCells count="6">
    <mergeCell ref="A8:P8"/>
    <mergeCell ref="A9:O9"/>
    <mergeCell ref="A11:P11"/>
    <mergeCell ref="A12:P12"/>
    <mergeCell ref="A14:P14"/>
    <mergeCell ref="A15:P15"/>
  </mergeCells>
  <printOptions horizontalCentered="1"/>
  <pageMargins left="0.63" right="0.63" top="0.79" bottom="0.79" header="0.39" footer="0.39"/>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A20"/>
  <sheetViews>
    <sheetView tabSelected="1" zoomScalePageLayoutView="0" workbookViewId="0" topLeftCell="A10">
      <selection activeCell="F14" sqref="F14"/>
    </sheetView>
  </sheetViews>
  <sheetFormatPr defaultColWidth="9.33203125" defaultRowHeight="11.25"/>
  <cols>
    <col min="1" max="1" width="128.83203125" style="0" customWidth="1"/>
  </cols>
  <sheetData>
    <row r="1" ht="33" customHeight="1">
      <c r="A1" s="44" t="s">
        <v>1</v>
      </c>
    </row>
    <row r="2" s="106" customFormat="1" ht="21.75" customHeight="1">
      <c r="A2" s="107" t="s">
        <v>2</v>
      </c>
    </row>
    <row r="3" s="106" customFormat="1" ht="21.75" customHeight="1">
      <c r="A3" s="107" t="s">
        <v>3</v>
      </c>
    </row>
    <row r="4" s="106" customFormat="1" ht="21.75" customHeight="1">
      <c r="A4" s="107" t="s">
        <v>4</v>
      </c>
    </row>
    <row r="5" s="106" customFormat="1" ht="21.75" customHeight="1">
      <c r="A5" s="107" t="s">
        <v>5</v>
      </c>
    </row>
    <row r="6" s="106" customFormat="1" ht="21.75" customHeight="1">
      <c r="A6" s="107" t="s">
        <v>6</v>
      </c>
    </row>
    <row r="7" s="106" customFormat="1" ht="21.75" customHeight="1">
      <c r="A7" s="107" t="s">
        <v>7</v>
      </c>
    </row>
    <row r="8" s="106" customFormat="1" ht="21.75" customHeight="1">
      <c r="A8" s="107" t="s">
        <v>8</v>
      </c>
    </row>
    <row r="9" s="106" customFormat="1" ht="21.75" customHeight="1">
      <c r="A9" s="107" t="s">
        <v>9</v>
      </c>
    </row>
    <row r="10" s="106" customFormat="1" ht="21.75" customHeight="1">
      <c r="A10" s="107" t="s">
        <v>10</v>
      </c>
    </row>
    <row r="11" s="106" customFormat="1" ht="21.75" customHeight="1">
      <c r="A11" s="107" t="s">
        <v>11</v>
      </c>
    </row>
    <row r="12" s="106" customFormat="1" ht="21.75" customHeight="1">
      <c r="A12" s="107" t="s">
        <v>12</v>
      </c>
    </row>
    <row r="13" s="106" customFormat="1" ht="21.75" customHeight="1">
      <c r="A13" s="107" t="s">
        <v>13</v>
      </c>
    </row>
    <row r="14" s="106" customFormat="1" ht="21.75" customHeight="1">
      <c r="A14" s="107" t="s">
        <v>14</v>
      </c>
    </row>
    <row r="15" s="106" customFormat="1" ht="21.75" customHeight="1">
      <c r="A15" s="107" t="s">
        <v>15</v>
      </c>
    </row>
    <row r="16" s="106" customFormat="1" ht="21.75" customHeight="1">
      <c r="A16" s="107" t="s">
        <v>16</v>
      </c>
    </row>
    <row r="17" s="106" customFormat="1" ht="21.75" customHeight="1">
      <c r="A17" s="107" t="s">
        <v>17</v>
      </c>
    </row>
    <row r="18" s="106" customFormat="1" ht="21.75" customHeight="1">
      <c r="A18" s="107" t="s">
        <v>18</v>
      </c>
    </row>
    <row r="19" s="106" customFormat="1" ht="21.75" customHeight="1">
      <c r="A19" s="107" t="s">
        <v>19</v>
      </c>
    </row>
    <row r="20" s="106" customFormat="1" ht="21.75" customHeight="1">
      <c r="A20" s="107" t="s">
        <v>20</v>
      </c>
    </row>
    <row r="21" s="106" customFormat="1" ht="21.75" customHeight="1"/>
  </sheetData>
  <sheetProtection/>
  <printOptions horizontalCentered="1"/>
  <pageMargins left="0.71" right="0.71" top="0.75" bottom="0.75" header="0.31" footer="0.31"/>
  <pageSetup horizontalDpi="600" verticalDpi="600" orientation="landscape" paperSize="9"/>
</worksheet>
</file>

<file path=xl/worksheets/sheet24.xml><?xml version="1.0" encoding="utf-8"?>
<worksheet xmlns="http://schemas.openxmlformats.org/spreadsheetml/2006/main" xmlns:r="http://schemas.openxmlformats.org/officeDocument/2006/relationships">
  <sheetPr>
    <tabColor rgb="FF00B050"/>
  </sheetPr>
  <dimension ref="A1:V39"/>
  <sheetViews>
    <sheetView zoomScalePageLayoutView="0" workbookViewId="0" topLeftCell="A22">
      <selection activeCell="D38" sqref="D38"/>
    </sheetView>
  </sheetViews>
  <sheetFormatPr defaultColWidth="12" defaultRowHeight="11.25"/>
  <cols>
    <col min="1" max="1" width="52.66015625" style="87" customWidth="1"/>
    <col min="2" max="2" width="21.5" style="87" customWidth="1"/>
    <col min="3" max="3" width="48.66015625" style="87" customWidth="1"/>
    <col min="4" max="4" width="22.16015625" style="87" customWidth="1"/>
    <col min="5" max="16384" width="12" style="87" customWidth="1"/>
  </cols>
  <sheetData>
    <row r="1" spans="1:22" ht="27">
      <c r="A1" s="432" t="s">
        <v>21</v>
      </c>
      <c r="B1" s="432"/>
      <c r="C1" s="432"/>
      <c r="D1" s="432"/>
      <c r="E1" s="88"/>
      <c r="F1" s="88"/>
      <c r="G1" s="88"/>
      <c r="H1" s="88"/>
      <c r="I1" s="88"/>
      <c r="J1" s="88"/>
      <c r="K1" s="88"/>
      <c r="L1" s="88"/>
      <c r="M1" s="88"/>
      <c r="N1" s="88"/>
      <c r="O1" s="88"/>
      <c r="P1" s="88"/>
      <c r="Q1" s="88"/>
      <c r="R1" s="88"/>
      <c r="S1" s="88"/>
      <c r="T1" s="88"/>
      <c r="U1" s="88"/>
      <c r="V1" s="88"/>
    </row>
    <row r="2" spans="1:22" ht="14.25">
      <c r="A2" s="89"/>
      <c r="B2" s="89"/>
      <c r="C2" s="89"/>
      <c r="D2" s="90" t="s">
        <v>22</v>
      </c>
      <c r="E2" s="91"/>
      <c r="F2" s="91"/>
      <c r="G2" s="91"/>
      <c r="H2" s="91"/>
      <c r="I2" s="91"/>
      <c r="J2" s="91"/>
      <c r="K2" s="91"/>
      <c r="L2" s="91"/>
      <c r="M2" s="91"/>
      <c r="N2" s="91"/>
      <c r="O2" s="91"/>
      <c r="P2" s="91"/>
      <c r="Q2" s="91"/>
      <c r="R2" s="91"/>
      <c r="S2" s="91"/>
      <c r="T2" s="91"/>
      <c r="U2" s="91"/>
      <c r="V2" s="91"/>
    </row>
    <row r="3" spans="1:22" ht="17.25" customHeight="1">
      <c r="A3" s="14" t="s">
        <v>193</v>
      </c>
      <c r="B3" s="92"/>
      <c r="C3" s="93"/>
      <c r="D3" s="90" t="s">
        <v>24</v>
      </c>
      <c r="E3" s="94"/>
      <c r="F3" s="94"/>
      <c r="G3" s="94"/>
      <c r="H3" s="94"/>
      <c r="I3" s="94"/>
      <c r="J3" s="94"/>
      <c r="K3" s="94"/>
      <c r="L3" s="94"/>
      <c r="M3" s="94"/>
      <c r="N3" s="94"/>
      <c r="O3" s="94"/>
      <c r="P3" s="94"/>
      <c r="Q3" s="94"/>
      <c r="R3" s="94"/>
      <c r="S3" s="94"/>
      <c r="T3" s="94"/>
      <c r="U3" s="94"/>
      <c r="V3" s="94"/>
    </row>
    <row r="4" spans="1:22" ht="18" customHeight="1">
      <c r="A4" s="95" t="s">
        <v>25</v>
      </c>
      <c r="B4" s="95"/>
      <c r="C4" s="95" t="s">
        <v>26</v>
      </c>
      <c r="D4" s="95"/>
      <c r="E4" s="91"/>
      <c r="F4" s="91"/>
      <c r="G4" s="91"/>
      <c r="H4" s="91"/>
      <c r="I4" s="91"/>
      <c r="J4" s="91"/>
      <c r="K4" s="91"/>
      <c r="L4" s="91"/>
      <c r="M4" s="91"/>
      <c r="N4" s="91"/>
      <c r="O4" s="91"/>
      <c r="P4" s="91"/>
      <c r="Q4" s="91"/>
      <c r="R4" s="91"/>
      <c r="S4" s="91"/>
      <c r="T4" s="91"/>
      <c r="U4" s="91"/>
      <c r="V4" s="91"/>
    </row>
    <row r="5" spans="1:22" ht="18" customHeight="1">
      <c r="A5" s="96" t="s">
        <v>27</v>
      </c>
      <c r="B5" s="97" t="s">
        <v>28</v>
      </c>
      <c r="C5" s="96" t="s">
        <v>27</v>
      </c>
      <c r="D5" s="98" t="s">
        <v>28</v>
      </c>
      <c r="E5" s="91"/>
      <c r="F5" s="91"/>
      <c r="G5" s="91"/>
      <c r="H5" s="91"/>
      <c r="I5" s="91"/>
      <c r="J5" s="91"/>
      <c r="K5" s="91"/>
      <c r="L5" s="91"/>
      <c r="M5" s="91"/>
      <c r="N5" s="91"/>
      <c r="O5" s="91"/>
      <c r="P5" s="91"/>
      <c r="Q5" s="91"/>
      <c r="R5" s="91"/>
      <c r="S5" s="91"/>
      <c r="T5" s="91"/>
      <c r="U5" s="91"/>
      <c r="V5" s="91"/>
    </row>
    <row r="6" spans="1:22" ht="18" customHeight="1">
      <c r="A6" s="78" t="s">
        <v>29</v>
      </c>
      <c r="B6" s="70">
        <v>35196.62</v>
      </c>
      <c r="C6" s="122" t="s">
        <v>204</v>
      </c>
      <c r="D6" s="123">
        <v>34025.66</v>
      </c>
      <c r="E6" s="91"/>
      <c r="F6" s="91"/>
      <c r="G6" s="91"/>
      <c r="H6" s="91"/>
      <c r="I6" s="91"/>
      <c r="J6" s="91"/>
      <c r="K6" s="91"/>
      <c r="L6" s="91"/>
      <c r="M6" s="91"/>
      <c r="N6" s="91"/>
      <c r="O6" s="91"/>
      <c r="P6" s="91"/>
      <c r="Q6" s="91"/>
      <c r="R6" s="91"/>
      <c r="S6" s="91"/>
      <c r="T6" s="91"/>
      <c r="U6" s="91"/>
      <c r="V6" s="91"/>
    </row>
    <row r="7" spans="1:22" ht="18" customHeight="1">
      <c r="A7" s="99" t="s">
        <v>30</v>
      </c>
      <c r="B7" s="100"/>
      <c r="C7" s="122" t="s">
        <v>186</v>
      </c>
      <c r="D7" s="123">
        <v>1251.48</v>
      </c>
      <c r="E7" s="91"/>
      <c r="F7" s="91"/>
      <c r="G7" s="91"/>
      <c r="H7" s="91"/>
      <c r="I7" s="91"/>
      <c r="J7" s="91"/>
      <c r="K7" s="91"/>
      <c r="L7" s="91"/>
      <c r="M7" s="91"/>
      <c r="N7" s="91"/>
      <c r="O7" s="91"/>
      <c r="P7" s="91"/>
      <c r="Q7" s="91"/>
      <c r="R7" s="91"/>
      <c r="S7" s="91"/>
      <c r="T7" s="91"/>
      <c r="U7" s="91"/>
      <c r="V7" s="91"/>
    </row>
    <row r="8" spans="1:22" ht="18" customHeight="1">
      <c r="A8" s="78" t="s">
        <v>174</v>
      </c>
      <c r="B8" s="100">
        <v>5708</v>
      </c>
      <c r="C8" s="122" t="s">
        <v>38</v>
      </c>
      <c r="D8" s="123">
        <v>577.82</v>
      </c>
      <c r="E8" s="91"/>
      <c r="F8" s="91"/>
      <c r="G8" s="91"/>
      <c r="H8" s="91"/>
      <c r="I8" s="91"/>
      <c r="J8" s="91"/>
      <c r="K8" s="91"/>
      <c r="L8" s="91"/>
      <c r="M8" s="91"/>
      <c r="N8" s="91"/>
      <c r="O8" s="91"/>
      <c r="P8" s="91"/>
      <c r="Q8" s="91"/>
      <c r="R8" s="91"/>
      <c r="S8" s="91"/>
      <c r="T8" s="91"/>
      <c r="U8" s="91"/>
      <c r="V8" s="91"/>
    </row>
    <row r="9" spans="1:22" ht="18" customHeight="1">
      <c r="A9" s="78" t="s">
        <v>176</v>
      </c>
      <c r="B9" s="100">
        <v>73.84</v>
      </c>
      <c r="C9" s="122" t="s">
        <v>39</v>
      </c>
      <c r="D9" s="123">
        <v>364.34</v>
      </c>
      <c r="E9" s="91"/>
      <c r="F9" s="91"/>
      <c r="G9" s="91"/>
      <c r="H9" s="91"/>
      <c r="I9" s="91"/>
      <c r="J9" s="91"/>
      <c r="K9" s="91"/>
      <c r="L9" s="91"/>
      <c r="M9" s="91"/>
      <c r="N9" s="91"/>
      <c r="O9" s="91"/>
      <c r="P9" s="91"/>
      <c r="Q9" s="91"/>
      <c r="R9" s="91"/>
      <c r="S9" s="91"/>
      <c r="T9" s="91"/>
      <c r="U9" s="91"/>
      <c r="V9" s="91"/>
    </row>
    <row r="10" spans="1:22" ht="18" customHeight="1">
      <c r="A10" s="78" t="s">
        <v>178</v>
      </c>
      <c r="B10" s="100">
        <v>65</v>
      </c>
      <c r="C10" s="122" t="s">
        <v>194</v>
      </c>
      <c r="D10" s="123">
        <v>309.32</v>
      </c>
      <c r="E10" s="91"/>
      <c r="F10" s="91"/>
      <c r="G10" s="91"/>
      <c r="H10" s="91"/>
      <c r="I10" s="91"/>
      <c r="J10" s="91"/>
      <c r="K10" s="91"/>
      <c r="L10" s="91"/>
      <c r="M10" s="91"/>
      <c r="N10" s="91"/>
      <c r="O10" s="91"/>
      <c r="P10" s="91"/>
      <c r="Q10" s="91"/>
      <c r="R10" s="91"/>
      <c r="S10" s="91"/>
      <c r="T10" s="91"/>
      <c r="U10" s="91"/>
      <c r="V10" s="91"/>
    </row>
    <row r="11" spans="1:22" ht="18" customHeight="1">
      <c r="A11" s="78" t="s">
        <v>179</v>
      </c>
      <c r="B11" s="100"/>
      <c r="C11" s="122" t="s">
        <v>187</v>
      </c>
      <c r="D11" s="123">
        <v>21582.63</v>
      </c>
      <c r="E11" s="91"/>
      <c r="F11" s="91"/>
      <c r="G11" s="91"/>
      <c r="H11" s="91"/>
      <c r="I11" s="91"/>
      <c r="J11" s="91"/>
      <c r="K11" s="91"/>
      <c r="L11" s="91"/>
      <c r="M11" s="91"/>
      <c r="N11" s="91"/>
      <c r="O11" s="91"/>
      <c r="P11" s="91"/>
      <c r="Q11" s="91"/>
      <c r="R11" s="91"/>
      <c r="S11" s="91"/>
      <c r="T11" s="91"/>
      <c r="U11" s="91"/>
      <c r="V11" s="91"/>
    </row>
    <row r="12" spans="1:22" ht="18" customHeight="1">
      <c r="A12" s="78" t="s">
        <v>181</v>
      </c>
      <c r="B12" s="100"/>
      <c r="C12" s="122" t="s">
        <v>188</v>
      </c>
      <c r="D12" s="123">
        <v>147.23</v>
      </c>
      <c r="E12" s="91"/>
      <c r="F12" s="91"/>
      <c r="G12" s="91"/>
      <c r="H12" s="91"/>
      <c r="I12" s="91"/>
      <c r="J12" s="91"/>
      <c r="K12" s="91"/>
      <c r="L12" s="91"/>
      <c r="M12" s="91"/>
      <c r="N12" s="91"/>
      <c r="O12" s="91"/>
      <c r="P12" s="91"/>
      <c r="Q12" s="91"/>
      <c r="R12" s="91"/>
      <c r="S12" s="91"/>
      <c r="T12" s="91"/>
      <c r="U12" s="91"/>
      <c r="V12" s="91"/>
    </row>
    <row r="13" spans="1:22" ht="18" customHeight="1">
      <c r="A13" s="99" t="s">
        <v>30</v>
      </c>
      <c r="B13" s="101"/>
      <c r="C13" s="122" t="s">
        <v>195</v>
      </c>
      <c r="D13" s="123">
        <v>2531.81</v>
      </c>
      <c r="E13" s="91"/>
      <c r="F13" s="91"/>
      <c r="G13" s="91"/>
      <c r="H13" s="91"/>
      <c r="I13" s="91"/>
      <c r="J13" s="91"/>
      <c r="K13" s="91"/>
      <c r="L13" s="91"/>
      <c r="M13" s="91"/>
      <c r="N13" s="91"/>
      <c r="O13" s="91"/>
      <c r="P13" s="91"/>
      <c r="Q13" s="91"/>
      <c r="R13" s="91"/>
      <c r="S13" s="91"/>
      <c r="T13" s="91"/>
      <c r="U13" s="91"/>
      <c r="V13" s="91"/>
    </row>
    <row r="14" spans="1:22" ht="18" customHeight="1">
      <c r="A14" s="78" t="s">
        <v>183</v>
      </c>
      <c r="B14" s="101">
        <v>1936.1</v>
      </c>
      <c r="C14" s="122" t="s">
        <v>196</v>
      </c>
      <c r="D14" s="123">
        <v>2852.53</v>
      </c>
      <c r="E14" s="91"/>
      <c r="F14" s="91"/>
      <c r="G14" s="91"/>
      <c r="H14" s="91"/>
      <c r="I14" s="91"/>
      <c r="J14" s="91"/>
      <c r="K14" s="91"/>
      <c r="L14" s="91"/>
      <c r="M14" s="91"/>
      <c r="N14" s="91"/>
      <c r="O14" s="91"/>
      <c r="P14" s="91"/>
      <c r="Q14" s="91"/>
      <c r="R14" s="91"/>
      <c r="S14" s="91"/>
      <c r="T14" s="91"/>
      <c r="U14" s="91"/>
      <c r="V14" s="91"/>
    </row>
    <row r="15" spans="2:22" ht="18" customHeight="1">
      <c r="B15" s="101"/>
      <c r="C15" s="122" t="s">
        <v>197</v>
      </c>
      <c r="D15" s="123">
        <v>14985.76</v>
      </c>
      <c r="E15" s="91"/>
      <c r="F15" s="91"/>
      <c r="G15" s="91"/>
      <c r="H15" s="91"/>
      <c r="I15" s="91"/>
      <c r="J15" s="91"/>
      <c r="K15" s="91"/>
      <c r="L15" s="91"/>
      <c r="M15" s="91"/>
      <c r="N15" s="91"/>
      <c r="O15" s="91"/>
      <c r="P15" s="91"/>
      <c r="Q15" s="91"/>
      <c r="R15" s="91"/>
      <c r="S15" s="91"/>
      <c r="T15" s="91"/>
      <c r="U15" s="91"/>
      <c r="V15" s="91"/>
    </row>
    <row r="16" spans="1:22" ht="18" customHeight="1">
      <c r="A16" s="78"/>
      <c r="B16" s="101"/>
      <c r="C16" s="122" t="s">
        <v>198</v>
      </c>
      <c r="D16" s="123">
        <v>1065.3</v>
      </c>
      <c r="E16" s="91"/>
      <c r="F16" s="91"/>
      <c r="G16" s="91"/>
      <c r="H16" s="91"/>
      <c r="I16" s="91"/>
      <c r="J16" s="91"/>
      <c r="K16" s="91"/>
      <c r="L16" s="91"/>
      <c r="M16" s="91"/>
      <c r="N16" s="91"/>
      <c r="O16" s="91"/>
      <c r="P16" s="91"/>
      <c r="Q16" s="91"/>
      <c r="R16" s="91"/>
      <c r="S16" s="91"/>
      <c r="T16" s="91"/>
      <c r="U16" s="91"/>
      <c r="V16" s="91"/>
    </row>
    <row r="17" spans="1:22" ht="18" customHeight="1">
      <c r="A17" s="57"/>
      <c r="B17" s="101"/>
      <c r="C17" s="122" t="s">
        <v>199</v>
      </c>
      <c r="D17" s="123">
        <v>4350.64</v>
      </c>
      <c r="E17" s="91"/>
      <c r="F17" s="91"/>
      <c r="G17" s="91"/>
      <c r="H17" s="91"/>
      <c r="I17" s="91"/>
      <c r="J17" s="91"/>
      <c r="K17" s="91"/>
      <c r="L17" s="91"/>
      <c r="M17" s="91"/>
      <c r="N17" s="91"/>
      <c r="O17" s="91"/>
      <c r="P17" s="91"/>
      <c r="Q17" s="91"/>
      <c r="R17" s="91"/>
      <c r="S17" s="91"/>
      <c r="T17" s="91"/>
      <c r="U17" s="91"/>
      <c r="V17" s="91"/>
    </row>
    <row r="18" spans="1:22" ht="18" customHeight="1">
      <c r="A18" s="57"/>
      <c r="B18" s="101"/>
      <c r="C18" s="122" t="s">
        <v>200</v>
      </c>
      <c r="D18" s="123">
        <v>4350.64</v>
      </c>
      <c r="E18" s="91"/>
      <c r="F18" s="91"/>
      <c r="G18" s="91"/>
      <c r="H18" s="91"/>
      <c r="I18" s="91"/>
      <c r="J18" s="91"/>
      <c r="K18" s="91"/>
      <c r="L18" s="91"/>
      <c r="M18" s="91"/>
      <c r="N18" s="91"/>
      <c r="O18" s="91"/>
      <c r="P18" s="91"/>
      <c r="Q18" s="91"/>
      <c r="R18" s="91"/>
      <c r="S18" s="91"/>
      <c r="T18" s="91"/>
      <c r="U18" s="91"/>
      <c r="V18" s="91"/>
    </row>
    <row r="19" spans="1:22" ht="18" customHeight="1">
      <c r="A19" s="57"/>
      <c r="B19" s="101"/>
      <c r="C19" s="122" t="s">
        <v>189</v>
      </c>
      <c r="D19" s="123">
        <v>968.85</v>
      </c>
      <c r="E19" s="91"/>
      <c r="F19" s="91"/>
      <c r="G19" s="91"/>
      <c r="H19" s="91"/>
      <c r="I19" s="91"/>
      <c r="J19" s="91"/>
      <c r="K19" s="91"/>
      <c r="L19" s="91"/>
      <c r="M19" s="91"/>
      <c r="N19" s="91"/>
      <c r="O19" s="91"/>
      <c r="P19" s="91"/>
      <c r="Q19" s="91"/>
      <c r="R19" s="91"/>
      <c r="S19" s="91"/>
      <c r="T19" s="91"/>
      <c r="U19" s="91"/>
      <c r="V19" s="91"/>
    </row>
    <row r="20" spans="1:22" ht="18" customHeight="1">
      <c r="A20" s="57"/>
      <c r="B20" s="101"/>
      <c r="C20" s="122" t="s">
        <v>190</v>
      </c>
      <c r="D20" s="123">
        <v>655.24</v>
      </c>
      <c r="E20" s="91"/>
      <c r="F20" s="91"/>
      <c r="G20" s="91"/>
      <c r="H20" s="91"/>
      <c r="I20" s="91"/>
      <c r="J20" s="91"/>
      <c r="K20" s="91"/>
      <c r="L20" s="91"/>
      <c r="M20" s="91"/>
      <c r="N20" s="91"/>
      <c r="O20" s="91"/>
      <c r="P20" s="91"/>
      <c r="Q20" s="91"/>
      <c r="R20" s="91"/>
      <c r="S20" s="91"/>
      <c r="T20" s="91"/>
      <c r="U20" s="91"/>
      <c r="V20" s="91"/>
    </row>
    <row r="21" spans="1:22" ht="18" customHeight="1">
      <c r="A21" s="57"/>
      <c r="B21" s="101"/>
      <c r="C21" s="122" t="s">
        <v>201</v>
      </c>
      <c r="D21" s="123">
        <v>313.61</v>
      </c>
      <c r="E21" s="91"/>
      <c r="F21" s="91"/>
      <c r="G21" s="91"/>
      <c r="H21" s="91"/>
      <c r="I21" s="91"/>
      <c r="J21" s="91"/>
      <c r="K21" s="91"/>
      <c r="L21" s="91"/>
      <c r="M21" s="91"/>
      <c r="N21" s="91"/>
      <c r="O21" s="91"/>
      <c r="P21" s="91"/>
      <c r="Q21" s="91"/>
      <c r="R21" s="91"/>
      <c r="S21" s="91"/>
      <c r="T21" s="91"/>
      <c r="U21" s="91"/>
      <c r="V21" s="91"/>
    </row>
    <row r="22" spans="1:22" ht="18" customHeight="1">
      <c r="A22" s="57"/>
      <c r="B22" s="101"/>
      <c r="C22" s="122" t="s">
        <v>191</v>
      </c>
      <c r="D22" s="123">
        <v>5708</v>
      </c>
      <c r="E22" s="91"/>
      <c r="F22" s="91"/>
      <c r="G22" s="91"/>
      <c r="H22" s="91"/>
      <c r="I22" s="91"/>
      <c r="J22" s="91"/>
      <c r="K22" s="91"/>
      <c r="L22" s="91"/>
      <c r="M22" s="91"/>
      <c r="N22" s="91"/>
      <c r="O22" s="91"/>
      <c r="P22" s="91"/>
      <c r="Q22" s="91"/>
      <c r="R22" s="91"/>
      <c r="S22" s="91"/>
      <c r="T22" s="91"/>
      <c r="U22" s="91"/>
      <c r="V22" s="91"/>
    </row>
    <row r="23" spans="1:22" ht="18" customHeight="1">
      <c r="A23" s="57"/>
      <c r="B23" s="101"/>
      <c r="C23" s="122" t="s">
        <v>192</v>
      </c>
      <c r="D23" s="123">
        <v>5708</v>
      </c>
      <c r="E23" s="91"/>
      <c r="F23" s="91"/>
      <c r="G23" s="91"/>
      <c r="H23" s="91"/>
      <c r="I23" s="91"/>
      <c r="J23" s="91"/>
      <c r="K23" s="91"/>
      <c r="L23" s="91"/>
      <c r="M23" s="91"/>
      <c r="N23" s="91"/>
      <c r="O23" s="91"/>
      <c r="P23" s="91"/>
      <c r="Q23" s="91"/>
      <c r="R23" s="91"/>
      <c r="S23" s="91"/>
      <c r="T23" s="91"/>
      <c r="U23" s="91"/>
      <c r="V23" s="91"/>
    </row>
    <row r="24" spans="1:22" ht="18" customHeight="1">
      <c r="A24" s="57"/>
      <c r="B24" s="101"/>
      <c r="C24" s="122" t="s">
        <v>202</v>
      </c>
      <c r="D24" s="123">
        <v>164.06</v>
      </c>
      <c r="E24" s="91"/>
      <c r="F24" s="91"/>
      <c r="G24" s="91"/>
      <c r="H24" s="91"/>
      <c r="I24" s="91"/>
      <c r="J24" s="91"/>
      <c r="K24" s="91"/>
      <c r="L24" s="91"/>
      <c r="M24" s="91"/>
      <c r="N24" s="91"/>
      <c r="O24" s="91"/>
      <c r="P24" s="91"/>
      <c r="Q24" s="91"/>
      <c r="R24" s="91"/>
      <c r="S24" s="91"/>
      <c r="T24" s="91"/>
      <c r="U24" s="91"/>
      <c r="V24" s="105"/>
    </row>
    <row r="25" spans="1:22" s="86" customFormat="1" ht="18" customHeight="1">
      <c r="A25" s="57"/>
      <c r="B25" s="101"/>
      <c r="C25" s="122" t="s">
        <v>203</v>
      </c>
      <c r="D25" s="123">
        <v>164.06</v>
      </c>
      <c r="E25" s="103"/>
      <c r="F25" s="103"/>
      <c r="G25" s="103"/>
      <c r="H25" s="103"/>
      <c r="I25" s="103"/>
      <c r="J25" s="103"/>
      <c r="K25" s="103"/>
      <c r="L25" s="103"/>
      <c r="M25" s="103"/>
      <c r="N25" s="103"/>
      <c r="O25" s="103"/>
      <c r="P25" s="103"/>
      <c r="Q25" s="103"/>
      <c r="R25" s="103"/>
      <c r="S25" s="103"/>
      <c r="T25" s="103"/>
      <c r="U25" s="103"/>
      <c r="V25" s="103"/>
    </row>
    <row r="26" spans="1:4" ht="14.25" customHeight="1">
      <c r="A26" s="57"/>
      <c r="B26" s="101"/>
      <c r="C26" s="122" t="s">
        <v>1212</v>
      </c>
      <c r="D26" s="123">
        <v>4851.91</v>
      </c>
    </row>
    <row r="27" spans="1:4" ht="14.25">
      <c r="A27" s="57"/>
      <c r="B27" s="101"/>
      <c r="C27" s="122" t="s">
        <v>31</v>
      </c>
      <c r="D27" s="123">
        <v>4851.91</v>
      </c>
    </row>
    <row r="28" spans="1:4" ht="14.25">
      <c r="A28" s="57"/>
      <c r="B28" s="101"/>
      <c r="C28" s="122" t="s">
        <v>32</v>
      </c>
      <c r="D28" s="123">
        <v>92.75</v>
      </c>
    </row>
    <row r="29" spans="1:4" ht="14.25">
      <c r="A29" s="57"/>
      <c r="B29" s="101"/>
      <c r="C29" s="122" t="s">
        <v>33</v>
      </c>
      <c r="D29" s="123">
        <v>817.7</v>
      </c>
    </row>
    <row r="30" spans="1:4" ht="14.25">
      <c r="A30" s="57"/>
      <c r="B30" s="101"/>
      <c r="C30" s="122" t="s">
        <v>34</v>
      </c>
      <c r="D30" s="123">
        <v>3941.46</v>
      </c>
    </row>
    <row r="31" spans="1:4" ht="14.25">
      <c r="A31" s="57"/>
      <c r="B31" s="101"/>
      <c r="C31" s="122" t="s">
        <v>206</v>
      </c>
      <c r="D31" s="123">
        <v>1714.41</v>
      </c>
    </row>
    <row r="32" spans="1:4" ht="14.25">
      <c r="A32" s="57"/>
      <c r="B32" s="101"/>
      <c r="C32" s="122" t="s">
        <v>35</v>
      </c>
      <c r="D32" s="123">
        <v>1714.41</v>
      </c>
    </row>
    <row r="33" spans="1:4" ht="14.25">
      <c r="A33" s="57"/>
      <c r="B33" s="101"/>
      <c r="C33" s="122" t="s">
        <v>36</v>
      </c>
      <c r="D33" s="123">
        <v>50.9</v>
      </c>
    </row>
    <row r="34" spans="1:4" ht="14.25">
      <c r="A34" s="57"/>
      <c r="B34" s="101"/>
      <c r="C34" s="122" t="s">
        <v>37</v>
      </c>
      <c r="D34" s="123">
        <v>1663.51</v>
      </c>
    </row>
    <row r="35" spans="1:4" ht="14.25">
      <c r="A35" s="57"/>
      <c r="B35" s="101"/>
      <c r="C35" s="122" t="s">
        <v>207</v>
      </c>
      <c r="D35" s="123">
        <v>2387.58</v>
      </c>
    </row>
    <row r="36" spans="1:4" ht="14.25">
      <c r="A36" s="57"/>
      <c r="B36" s="101"/>
      <c r="C36" s="122" t="s">
        <v>40</v>
      </c>
      <c r="D36" s="123">
        <v>2387.58</v>
      </c>
    </row>
    <row r="37" spans="1:4" ht="14.25">
      <c r="A37" s="78"/>
      <c r="B37" s="101"/>
      <c r="C37" s="122" t="s">
        <v>41</v>
      </c>
      <c r="D37" s="123">
        <v>2387.58</v>
      </c>
    </row>
    <row r="38" spans="1:4" ht="14.25">
      <c r="A38" s="102" t="s">
        <v>42</v>
      </c>
      <c r="B38" s="84">
        <f>SUM(B6:B36)</f>
        <v>42979.56</v>
      </c>
      <c r="C38" s="102" t="s">
        <v>205</v>
      </c>
      <c r="D38" s="84">
        <f>D6+D26+D31+D35</f>
        <v>42979.56000000001</v>
      </c>
    </row>
    <row r="39" spans="1:2" ht="14.25">
      <c r="A39" s="104"/>
      <c r="B39" s="104"/>
    </row>
  </sheetData>
  <sheetProtection formatCells="0" formatColumns="0" formatRows="0"/>
  <mergeCells count="1">
    <mergeCell ref="A1:D1"/>
  </mergeCells>
  <printOptions horizontalCentered="1" verticalCentered="1"/>
  <pageMargins left="0.7480314960629921" right="0.7480314960629921" top="0" bottom="0" header="0" footer="0"/>
  <pageSetup horizontalDpi="600" verticalDpi="600" orientation="landscape" paperSize="9" r:id="rId1"/>
</worksheet>
</file>

<file path=xl/worksheets/sheet25.xml><?xml version="1.0" encoding="utf-8"?>
<worksheet xmlns="http://schemas.openxmlformats.org/spreadsheetml/2006/main" xmlns:r="http://schemas.openxmlformats.org/officeDocument/2006/relationships">
  <sheetPr>
    <tabColor rgb="FF00B050"/>
  </sheetPr>
  <dimension ref="A1:R34"/>
  <sheetViews>
    <sheetView showGridLines="0" showZeros="0" zoomScalePageLayoutView="0" workbookViewId="0" topLeftCell="A1">
      <selection activeCell="E1" sqref="A1:IV16384"/>
    </sheetView>
  </sheetViews>
  <sheetFormatPr defaultColWidth="9.33203125" defaultRowHeight="11.25"/>
  <cols>
    <col min="1" max="1" width="42.16015625" style="231" customWidth="1"/>
    <col min="2" max="2" width="14.66015625" style="231" customWidth="1"/>
    <col min="3" max="3" width="16" style="231" customWidth="1"/>
    <col min="4" max="4" width="10.33203125" style="231" customWidth="1"/>
    <col min="5" max="5" width="13.66015625" style="231" customWidth="1"/>
    <col min="6" max="6" width="10.33203125" style="231" customWidth="1"/>
    <col min="7" max="7" width="9.33203125" style="231" customWidth="1"/>
    <col min="8" max="8" width="10.33203125" style="231" customWidth="1"/>
    <col min="9" max="9" width="6.66015625" style="231" customWidth="1"/>
    <col min="10" max="10" width="12.66015625" style="231" customWidth="1"/>
    <col min="11" max="11" width="13.5" style="0" customWidth="1"/>
    <col min="12" max="12" width="15" style="231" customWidth="1"/>
    <col min="13" max="16" width="14.16015625" style="231" customWidth="1"/>
    <col min="17" max="254" width="9.16015625" style="231" customWidth="1"/>
  </cols>
  <sheetData>
    <row r="1" spans="1:17" ht="25.5" customHeight="1">
      <c r="A1" s="385" t="s">
        <v>1211</v>
      </c>
      <c r="B1" s="385"/>
      <c r="C1" s="385"/>
      <c r="D1" s="385"/>
      <c r="E1" s="385"/>
      <c r="F1" s="385"/>
      <c r="G1" s="385"/>
      <c r="H1" s="385"/>
      <c r="I1" s="385"/>
      <c r="J1" s="385"/>
      <c r="K1" s="85"/>
      <c r="L1" s="385"/>
      <c r="M1" s="385"/>
      <c r="N1" s="385"/>
      <c r="O1" s="385"/>
      <c r="P1" s="385"/>
      <c r="Q1" s="424"/>
    </row>
    <row r="2" spans="15:18" ht="17.25" customHeight="1">
      <c r="O2" s="439" t="s">
        <v>43</v>
      </c>
      <c r="P2" s="439"/>
      <c r="Q2"/>
      <c r="R2"/>
    </row>
    <row r="3" spans="1:18" ht="17.25" customHeight="1">
      <c r="A3" s="189" t="s">
        <v>910</v>
      </c>
      <c r="O3" s="439" t="s">
        <v>24</v>
      </c>
      <c r="P3" s="440"/>
      <c r="Q3"/>
      <c r="R3"/>
    </row>
    <row r="4" spans="1:17" s="377" customFormat="1" ht="12">
      <c r="A4" s="433" t="s">
        <v>44</v>
      </c>
      <c r="B4" s="373" t="s">
        <v>45</v>
      </c>
      <c r="C4" s="374"/>
      <c r="D4" s="374"/>
      <c r="E4" s="374"/>
      <c r="F4" s="374"/>
      <c r="G4" s="374"/>
      <c r="H4" s="374"/>
      <c r="I4" s="374"/>
      <c r="J4" s="374"/>
      <c r="K4" s="375"/>
      <c r="L4" s="373" t="s">
        <v>46</v>
      </c>
      <c r="M4" s="374"/>
      <c r="N4" s="374"/>
      <c r="O4" s="374"/>
      <c r="P4" s="376"/>
      <c r="Q4" s="235"/>
    </row>
    <row r="5" spans="1:17" s="377" customFormat="1" ht="40.5" customHeight="1">
      <c r="A5" s="433"/>
      <c r="B5" s="434" t="s">
        <v>47</v>
      </c>
      <c r="C5" s="436" t="s">
        <v>29</v>
      </c>
      <c r="D5" s="436"/>
      <c r="E5" s="436" t="s">
        <v>173</v>
      </c>
      <c r="F5" s="436" t="s">
        <v>175</v>
      </c>
      <c r="G5" s="436" t="s">
        <v>177</v>
      </c>
      <c r="H5" s="436" t="s">
        <v>84</v>
      </c>
      <c r="I5" s="436" t="s">
        <v>180</v>
      </c>
      <c r="J5" s="436"/>
      <c r="K5" s="436" t="s">
        <v>182</v>
      </c>
      <c r="L5" s="437" t="s">
        <v>47</v>
      </c>
      <c r="M5" s="441" t="s">
        <v>48</v>
      </c>
      <c r="N5" s="442"/>
      <c r="O5" s="443"/>
      <c r="P5" s="437" t="s">
        <v>49</v>
      </c>
      <c r="Q5" s="235"/>
    </row>
    <row r="6" spans="1:17" s="377" customFormat="1" ht="62.25" customHeight="1">
      <c r="A6" s="433"/>
      <c r="B6" s="435"/>
      <c r="C6" s="237" t="s">
        <v>50</v>
      </c>
      <c r="D6" s="234" t="s">
        <v>51</v>
      </c>
      <c r="E6" s="436"/>
      <c r="F6" s="436"/>
      <c r="G6" s="436"/>
      <c r="H6" s="436"/>
      <c r="I6" s="237" t="s">
        <v>50</v>
      </c>
      <c r="J6" s="237" t="s">
        <v>527</v>
      </c>
      <c r="K6" s="436"/>
      <c r="L6" s="438"/>
      <c r="M6" s="236" t="s">
        <v>52</v>
      </c>
      <c r="N6" s="236" t="s">
        <v>53</v>
      </c>
      <c r="O6" s="236" t="s">
        <v>54</v>
      </c>
      <c r="P6" s="438"/>
      <c r="Q6" s="235"/>
    </row>
    <row r="7" spans="1:17" s="381" customFormat="1" ht="36" customHeight="1">
      <c r="A7" s="378" t="s">
        <v>47</v>
      </c>
      <c r="B7" s="425">
        <f>SUM(B8:B34)</f>
        <v>42979.56</v>
      </c>
      <c r="C7" s="425">
        <f aca="true" t="shared" si="0" ref="C7:O7">SUM(C8:C34)</f>
        <v>35196.62000000001</v>
      </c>
      <c r="D7" s="425">
        <f t="shared" si="0"/>
        <v>0</v>
      </c>
      <c r="E7" s="425">
        <f t="shared" si="0"/>
        <v>5708</v>
      </c>
      <c r="F7" s="425">
        <f t="shared" si="0"/>
        <v>73.84</v>
      </c>
      <c r="G7" s="425">
        <f t="shared" si="0"/>
        <v>65</v>
      </c>
      <c r="H7" s="425">
        <f t="shared" si="0"/>
        <v>0</v>
      </c>
      <c r="I7" s="425">
        <f t="shared" si="0"/>
        <v>0</v>
      </c>
      <c r="J7" s="425">
        <f t="shared" si="0"/>
        <v>0</v>
      </c>
      <c r="K7" s="425">
        <f t="shared" si="0"/>
        <v>1936.1000000000001</v>
      </c>
      <c r="L7" s="425">
        <f t="shared" si="0"/>
        <v>42979.56</v>
      </c>
      <c r="M7" s="425">
        <f t="shared" si="0"/>
        <v>30009.259999999995</v>
      </c>
      <c r="N7" s="425">
        <f t="shared" si="0"/>
        <v>5468.0999999999985</v>
      </c>
      <c r="O7" s="425">
        <f t="shared" si="0"/>
        <v>859.1799999999997</v>
      </c>
      <c r="P7" s="425">
        <f>SUM(P8:P34)</f>
        <v>6643.0199999999995</v>
      </c>
      <c r="Q7"/>
    </row>
    <row r="8" spans="1:16" ht="20.25" customHeight="1">
      <c r="A8" s="144" t="s">
        <v>1097</v>
      </c>
      <c r="B8" s="382">
        <v>1392.78</v>
      </c>
      <c r="C8" s="382">
        <v>1014.69</v>
      </c>
      <c r="D8" s="261"/>
      <c r="E8" s="382">
        <v>370.55</v>
      </c>
      <c r="F8" s="382">
        <v>0.54</v>
      </c>
      <c r="G8" s="382">
        <v>0</v>
      </c>
      <c r="H8" s="229"/>
      <c r="I8" s="229"/>
      <c r="J8" s="229"/>
      <c r="K8" s="382">
        <v>7</v>
      </c>
      <c r="L8" s="382">
        <f>M8+N8+O8+P8</f>
        <v>1392.7800000000002</v>
      </c>
      <c r="M8" s="273">
        <v>482.6</v>
      </c>
      <c r="N8" s="273">
        <v>86.56</v>
      </c>
      <c r="O8" s="273">
        <v>75.11</v>
      </c>
      <c r="P8" s="273">
        <v>748.51</v>
      </c>
    </row>
    <row r="9" spans="1:16" ht="20.25" customHeight="1">
      <c r="A9" s="187" t="s">
        <v>208</v>
      </c>
      <c r="B9" s="382">
        <v>1614.19</v>
      </c>
      <c r="C9" s="382">
        <v>1614.19</v>
      </c>
      <c r="D9" s="261"/>
      <c r="E9" s="382">
        <v>0</v>
      </c>
      <c r="F9" s="382">
        <v>0</v>
      </c>
      <c r="G9" s="382">
        <v>0</v>
      </c>
      <c r="H9" s="261"/>
      <c r="I9" s="261"/>
      <c r="J9" s="261"/>
      <c r="K9" s="382">
        <v>0</v>
      </c>
      <c r="L9" s="382">
        <v>1614.19</v>
      </c>
      <c r="M9" s="382">
        <v>1387.55</v>
      </c>
      <c r="N9" s="382">
        <v>205.29999999999998</v>
      </c>
      <c r="O9" s="382">
        <v>21.34</v>
      </c>
      <c r="P9" s="382">
        <v>0</v>
      </c>
    </row>
    <row r="10" spans="1:16" ht="20.25" customHeight="1">
      <c r="A10" s="187" t="s">
        <v>209</v>
      </c>
      <c r="B10" s="382">
        <v>1288.5</v>
      </c>
      <c r="C10" s="382">
        <v>1208.5</v>
      </c>
      <c r="D10" s="261"/>
      <c r="E10" s="382">
        <v>80</v>
      </c>
      <c r="F10" s="382">
        <v>0</v>
      </c>
      <c r="G10" s="382">
        <v>0</v>
      </c>
      <c r="H10" s="261"/>
      <c r="I10" s="261"/>
      <c r="J10" s="261"/>
      <c r="K10" s="382">
        <v>0</v>
      </c>
      <c r="L10" s="382">
        <v>1288.5</v>
      </c>
      <c r="M10" s="261">
        <v>1014.3299999999998</v>
      </c>
      <c r="N10" s="261">
        <v>177.53</v>
      </c>
      <c r="O10" s="261">
        <v>16.64</v>
      </c>
      <c r="P10" s="382">
        <v>80</v>
      </c>
    </row>
    <row r="11" spans="1:16" ht="20.25" customHeight="1">
      <c r="A11" s="187" t="s">
        <v>210</v>
      </c>
      <c r="B11" s="382">
        <v>564.9</v>
      </c>
      <c r="C11" s="382">
        <v>506.29</v>
      </c>
      <c r="D11" s="261"/>
      <c r="E11" s="382">
        <v>20</v>
      </c>
      <c r="F11" s="382">
        <v>0</v>
      </c>
      <c r="G11" s="382">
        <v>0</v>
      </c>
      <c r="H11" s="261"/>
      <c r="I11" s="261"/>
      <c r="J11" s="261"/>
      <c r="K11" s="382">
        <v>38.61</v>
      </c>
      <c r="L11" s="382">
        <v>564.9</v>
      </c>
      <c r="M11" s="261">
        <v>454.71</v>
      </c>
      <c r="N11" s="261">
        <v>45.52</v>
      </c>
      <c r="O11" s="261">
        <v>6.06</v>
      </c>
      <c r="P11" s="382">
        <v>58.61</v>
      </c>
    </row>
    <row r="12" spans="1:16" ht="20.25" customHeight="1">
      <c r="A12" s="187" t="s">
        <v>211</v>
      </c>
      <c r="B12" s="382">
        <v>2275.69</v>
      </c>
      <c r="C12" s="382">
        <v>2140.69</v>
      </c>
      <c r="D12" s="261"/>
      <c r="E12" s="382">
        <v>135</v>
      </c>
      <c r="F12" s="382">
        <v>0</v>
      </c>
      <c r="G12" s="382">
        <v>0</v>
      </c>
      <c r="H12" s="261"/>
      <c r="I12" s="261"/>
      <c r="J12" s="261"/>
      <c r="K12" s="382">
        <v>0</v>
      </c>
      <c r="L12" s="382">
        <v>2275.69</v>
      </c>
      <c r="M12" s="261">
        <v>1780.5400000000002</v>
      </c>
      <c r="N12" s="261">
        <v>280.26</v>
      </c>
      <c r="O12" s="261">
        <v>79.89</v>
      </c>
      <c r="P12" s="382">
        <v>135</v>
      </c>
    </row>
    <row r="13" spans="1:16" ht="20.25" customHeight="1">
      <c r="A13" s="187" t="s">
        <v>212</v>
      </c>
      <c r="B13" s="382">
        <v>2144.05</v>
      </c>
      <c r="C13" s="382">
        <v>1679.05</v>
      </c>
      <c r="D13" s="261"/>
      <c r="E13" s="382">
        <v>465</v>
      </c>
      <c r="F13" s="382">
        <v>0</v>
      </c>
      <c r="G13" s="382">
        <v>0</v>
      </c>
      <c r="H13" s="261"/>
      <c r="I13" s="261"/>
      <c r="J13" s="261"/>
      <c r="K13" s="382">
        <v>0</v>
      </c>
      <c r="L13" s="382">
        <v>2144.0499999999997</v>
      </c>
      <c r="M13" s="261">
        <v>1501.7300000000002</v>
      </c>
      <c r="N13" s="261">
        <v>165.53</v>
      </c>
      <c r="O13" s="261">
        <v>11.79</v>
      </c>
      <c r="P13" s="382">
        <v>465</v>
      </c>
    </row>
    <row r="14" spans="1:16" ht="20.25" customHeight="1">
      <c r="A14" s="187" t="s">
        <v>213</v>
      </c>
      <c r="B14" s="382">
        <v>3241.93</v>
      </c>
      <c r="C14" s="382">
        <v>2418.51</v>
      </c>
      <c r="D14" s="261"/>
      <c r="E14" s="382">
        <v>507</v>
      </c>
      <c r="F14" s="382">
        <v>0</v>
      </c>
      <c r="G14" s="382">
        <v>10</v>
      </c>
      <c r="H14" s="261"/>
      <c r="I14" s="261"/>
      <c r="J14" s="261"/>
      <c r="K14" s="382">
        <v>306.42</v>
      </c>
      <c r="L14" s="382">
        <v>3241.9300000000003</v>
      </c>
      <c r="M14" s="261">
        <v>2043.12</v>
      </c>
      <c r="N14" s="261">
        <v>651.63</v>
      </c>
      <c r="O14" s="261">
        <v>30.18</v>
      </c>
      <c r="P14" s="382">
        <v>517</v>
      </c>
    </row>
    <row r="15" spans="1:16" ht="20.25" customHeight="1">
      <c r="A15" s="187" t="s">
        <v>214</v>
      </c>
      <c r="B15" s="382">
        <v>3864.46</v>
      </c>
      <c r="C15" s="382">
        <v>3266.26</v>
      </c>
      <c r="D15" s="261"/>
      <c r="E15" s="382">
        <v>265</v>
      </c>
      <c r="F15" s="382">
        <v>0</v>
      </c>
      <c r="G15" s="382">
        <v>35</v>
      </c>
      <c r="H15" s="261"/>
      <c r="I15" s="261"/>
      <c r="J15" s="261"/>
      <c r="K15" s="382">
        <v>298.2</v>
      </c>
      <c r="L15" s="382">
        <v>3864.46</v>
      </c>
      <c r="M15" s="261">
        <v>2743.18</v>
      </c>
      <c r="N15" s="261">
        <v>770.5500000000001</v>
      </c>
      <c r="O15" s="261">
        <v>50.73</v>
      </c>
      <c r="P15" s="382">
        <v>300</v>
      </c>
    </row>
    <row r="16" spans="1:16" ht="20.25" customHeight="1">
      <c r="A16" s="187" t="s">
        <v>215</v>
      </c>
      <c r="B16" s="382">
        <v>1168.46</v>
      </c>
      <c r="C16" s="382">
        <v>1116.46</v>
      </c>
      <c r="D16" s="261"/>
      <c r="E16" s="382">
        <v>0</v>
      </c>
      <c r="F16" s="382">
        <v>0</v>
      </c>
      <c r="G16" s="382">
        <v>0</v>
      </c>
      <c r="H16" s="261"/>
      <c r="I16" s="261"/>
      <c r="J16" s="261"/>
      <c r="K16" s="382">
        <v>52</v>
      </c>
      <c r="L16" s="382">
        <v>1168.46</v>
      </c>
      <c r="M16" s="261">
        <v>975.05</v>
      </c>
      <c r="N16" s="261">
        <v>174.91</v>
      </c>
      <c r="O16" s="261">
        <v>18.5</v>
      </c>
      <c r="P16" s="382">
        <v>0</v>
      </c>
    </row>
    <row r="17" spans="1:16" ht="20.25" customHeight="1">
      <c r="A17" s="187" t="s">
        <v>216</v>
      </c>
      <c r="B17" s="382">
        <v>2830.75</v>
      </c>
      <c r="C17" s="382">
        <v>2463.13</v>
      </c>
      <c r="D17" s="261"/>
      <c r="E17" s="382">
        <v>200</v>
      </c>
      <c r="F17" s="382">
        <v>0</v>
      </c>
      <c r="G17" s="382">
        <v>0</v>
      </c>
      <c r="H17" s="261"/>
      <c r="I17" s="261"/>
      <c r="J17" s="261"/>
      <c r="K17" s="382">
        <v>167.62</v>
      </c>
      <c r="L17" s="382">
        <v>2830.7499999999995</v>
      </c>
      <c r="M17" s="261">
        <v>2111.82</v>
      </c>
      <c r="N17" s="261">
        <v>476.40999999999997</v>
      </c>
      <c r="O17" s="261">
        <v>42.52</v>
      </c>
      <c r="P17" s="382">
        <v>200</v>
      </c>
    </row>
    <row r="18" spans="1:16" ht="20.25" customHeight="1">
      <c r="A18" s="187" t="s">
        <v>217</v>
      </c>
      <c r="B18" s="382">
        <v>780.47</v>
      </c>
      <c r="C18" s="382">
        <v>730.47</v>
      </c>
      <c r="D18" s="261"/>
      <c r="E18" s="382">
        <v>50</v>
      </c>
      <c r="F18" s="382">
        <v>0</v>
      </c>
      <c r="G18" s="382">
        <v>0</v>
      </c>
      <c r="H18" s="261"/>
      <c r="I18" s="261"/>
      <c r="J18" s="261"/>
      <c r="K18" s="382">
        <v>0</v>
      </c>
      <c r="L18" s="382">
        <v>780.47</v>
      </c>
      <c r="M18" s="261">
        <v>627.67</v>
      </c>
      <c r="N18" s="261">
        <v>71.82000000000001</v>
      </c>
      <c r="O18" s="261">
        <v>30.98</v>
      </c>
      <c r="P18" s="382">
        <v>50</v>
      </c>
    </row>
    <row r="19" spans="1:16" ht="20.25" customHeight="1">
      <c r="A19" s="187" t="s">
        <v>218</v>
      </c>
      <c r="B19" s="382">
        <v>3379.44</v>
      </c>
      <c r="C19" s="382">
        <v>2374.52</v>
      </c>
      <c r="D19" s="261"/>
      <c r="E19" s="382">
        <v>684</v>
      </c>
      <c r="F19" s="382">
        <v>0</v>
      </c>
      <c r="G19" s="382">
        <v>13</v>
      </c>
      <c r="H19" s="261"/>
      <c r="I19" s="261"/>
      <c r="J19" s="261"/>
      <c r="K19" s="382">
        <v>307.92</v>
      </c>
      <c r="L19" s="382">
        <v>3379.4399999999996</v>
      </c>
      <c r="M19" s="261">
        <v>2097.52</v>
      </c>
      <c r="N19" s="261">
        <v>534.26</v>
      </c>
      <c r="O19" s="261">
        <v>20.66</v>
      </c>
      <c r="P19" s="382">
        <v>727</v>
      </c>
    </row>
    <row r="20" spans="1:16" ht="20.25" customHeight="1">
      <c r="A20" s="187" t="s">
        <v>219</v>
      </c>
      <c r="B20" s="382">
        <v>2555.26</v>
      </c>
      <c r="C20" s="382">
        <v>2261.96</v>
      </c>
      <c r="D20" s="261"/>
      <c r="E20" s="382">
        <v>90</v>
      </c>
      <c r="F20" s="382">
        <v>0</v>
      </c>
      <c r="G20" s="382">
        <v>1</v>
      </c>
      <c r="H20" s="261"/>
      <c r="I20" s="261"/>
      <c r="J20" s="261"/>
      <c r="K20" s="382">
        <v>202.3</v>
      </c>
      <c r="L20" s="382">
        <v>2555.26</v>
      </c>
      <c r="M20" s="261">
        <v>2045.01</v>
      </c>
      <c r="N20" s="261">
        <v>380.22999999999996</v>
      </c>
      <c r="O20" s="261">
        <v>39.02</v>
      </c>
      <c r="P20" s="382">
        <v>91</v>
      </c>
    </row>
    <row r="21" spans="1:16" ht="20.25" customHeight="1">
      <c r="A21" s="187" t="s">
        <v>220</v>
      </c>
      <c r="B21" s="382">
        <v>1457.8</v>
      </c>
      <c r="C21" s="382">
        <v>1385.33</v>
      </c>
      <c r="D21" s="261"/>
      <c r="E21" s="382">
        <v>45</v>
      </c>
      <c r="F21" s="382">
        <v>0</v>
      </c>
      <c r="G21" s="382">
        <v>0</v>
      </c>
      <c r="H21" s="261"/>
      <c r="I21" s="261"/>
      <c r="J21" s="261"/>
      <c r="K21" s="382">
        <v>27.47</v>
      </c>
      <c r="L21" s="382">
        <v>1457.8</v>
      </c>
      <c r="M21" s="261">
        <v>1224.51</v>
      </c>
      <c r="N21" s="261">
        <v>141.58</v>
      </c>
      <c r="O21" s="261">
        <v>46.71</v>
      </c>
      <c r="P21" s="382">
        <v>45</v>
      </c>
    </row>
    <row r="22" spans="1:16" ht="20.25" customHeight="1">
      <c r="A22" s="187" t="s">
        <v>221</v>
      </c>
      <c r="B22" s="382">
        <v>884.43</v>
      </c>
      <c r="C22" s="382">
        <v>328.45</v>
      </c>
      <c r="D22" s="261"/>
      <c r="E22" s="382">
        <v>360</v>
      </c>
      <c r="F22" s="382">
        <v>25.3</v>
      </c>
      <c r="G22" s="382">
        <v>0</v>
      </c>
      <c r="H22" s="261"/>
      <c r="I22" s="261"/>
      <c r="J22" s="261"/>
      <c r="K22" s="382">
        <v>170.68</v>
      </c>
      <c r="L22" s="382">
        <v>884.4299999999998</v>
      </c>
      <c r="M22" s="261">
        <v>175.85999999999999</v>
      </c>
      <c r="N22" s="261">
        <v>31.12</v>
      </c>
      <c r="O22" s="261">
        <v>8.129999999999999</v>
      </c>
      <c r="P22" s="382">
        <v>669.3199999999999</v>
      </c>
    </row>
    <row r="23" spans="1:16" ht="20.25" customHeight="1">
      <c r="A23" s="187" t="s">
        <v>222</v>
      </c>
      <c r="B23" s="382">
        <v>233.65</v>
      </c>
      <c r="C23" s="382">
        <v>185.65</v>
      </c>
      <c r="D23" s="261"/>
      <c r="E23" s="382">
        <v>0</v>
      </c>
      <c r="F23" s="382">
        <v>48</v>
      </c>
      <c r="G23" s="382">
        <v>0</v>
      </c>
      <c r="H23" s="261"/>
      <c r="I23" s="261"/>
      <c r="J23" s="261"/>
      <c r="K23" s="382">
        <v>0</v>
      </c>
      <c r="L23" s="382">
        <v>233.64999999999998</v>
      </c>
      <c r="M23" s="261">
        <v>186.19</v>
      </c>
      <c r="N23" s="261">
        <v>19.82</v>
      </c>
      <c r="O23" s="261">
        <v>7.51</v>
      </c>
      <c r="P23" s="382">
        <v>20.13</v>
      </c>
    </row>
    <row r="24" spans="1:16" ht="20.25" customHeight="1">
      <c r="A24" s="187" t="s">
        <v>223</v>
      </c>
      <c r="B24" s="382">
        <v>3075.98</v>
      </c>
      <c r="C24" s="382">
        <v>2856.53</v>
      </c>
      <c r="D24" s="261"/>
      <c r="E24" s="382">
        <v>16.45</v>
      </c>
      <c r="F24" s="382">
        <v>0</v>
      </c>
      <c r="G24" s="382">
        <v>6</v>
      </c>
      <c r="H24" s="261"/>
      <c r="I24" s="261"/>
      <c r="J24" s="261"/>
      <c r="K24" s="382">
        <v>197</v>
      </c>
      <c r="L24" s="382">
        <v>3075.9799999999996</v>
      </c>
      <c r="M24" s="261">
        <v>2461.38</v>
      </c>
      <c r="N24" s="261">
        <v>404.11</v>
      </c>
      <c r="O24" s="261">
        <v>94.03999999999999</v>
      </c>
      <c r="P24" s="382">
        <v>116.45</v>
      </c>
    </row>
    <row r="25" spans="1:16" ht="20.25" customHeight="1">
      <c r="A25" s="187" t="s">
        <v>224</v>
      </c>
      <c r="B25" s="382">
        <v>1020.79</v>
      </c>
      <c r="C25" s="382">
        <v>944.79</v>
      </c>
      <c r="D25" s="261"/>
      <c r="E25" s="382">
        <v>65</v>
      </c>
      <c r="F25" s="382">
        <v>0</v>
      </c>
      <c r="G25" s="382">
        <v>0</v>
      </c>
      <c r="H25" s="261"/>
      <c r="I25" s="261"/>
      <c r="J25" s="261"/>
      <c r="K25" s="382">
        <v>11</v>
      </c>
      <c r="L25" s="382">
        <v>1020.7899999999998</v>
      </c>
      <c r="M25" s="261">
        <v>806.7800000000001</v>
      </c>
      <c r="N25" s="261">
        <v>99.58999999999999</v>
      </c>
      <c r="O25" s="261">
        <v>49.42</v>
      </c>
      <c r="P25" s="382">
        <v>65</v>
      </c>
    </row>
    <row r="26" spans="1:16" ht="20.25" customHeight="1">
      <c r="A26" s="187" t="s">
        <v>225</v>
      </c>
      <c r="B26" s="382">
        <v>2174.29</v>
      </c>
      <c r="C26" s="382">
        <v>2054.29</v>
      </c>
      <c r="D26" s="261"/>
      <c r="E26" s="382">
        <v>95</v>
      </c>
      <c r="F26" s="382">
        <v>0</v>
      </c>
      <c r="G26" s="382">
        <v>0</v>
      </c>
      <c r="H26" s="261"/>
      <c r="I26" s="261"/>
      <c r="J26" s="261"/>
      <c r="K26" s="382">
        <v>25</v>
      </c>
      <c r="L26" s="382">
        <v>2174.29</v>
      </c>
      <c r="M26" s="261">
        <v>1862.43</v>
      </c>
      <c r="N26" s="261">
        <v>148.94</v>
      </c>
      <c r="O26" s="261">
        <v>67.92</v>
      </c>
      <c r="P26" s="382">
        <v>95</v>
      </c>
    </row>
    <row r="27" spans="1:16" ht="20.25" customHeight="1">
      <c r="A27" s="187" t="s">
        <v>226</v>
      </c>
      <c r="B27" s="382">
        <v>945.02</v>
      </c>
      <c r="C27" s="382">
        <v>875.02</v>
      </c>
      <c r="D27" s="261"/>
      <c r="E27" s="382">
        <v>70</v>
      </c>
      <c r="F27" s="382">
        <v>0</v>
      </c>
      <c r="G27" s="382">
        <v>0</v>
      </c>
      <c r="H27" s="261"/>
      <c r="I27" s="261"/>
      <c r="J27" s="261"/>
      <c r="K27" s="382">
        <v>0</v>
      </c>
      <c r="L27" s="382">
        <v>945.02</v>
      </c>
      <c r="M27" s="261">
        <v>732.4</v>
      </c>
      <c r="N27" s="261">
        <v>115.54</v>
      </c>
      <c r="O27" s="261">
        <v>27.080000000000002</v>
      </c>
      <c r="P27" s="382">
        <v>70</v>
      </c>
    </row>
    <row r="28" spans="1:16" ht="20.25" customHeight="1">
      <c r="A28" s="187" t="s">
        <v>227</v>
      </c>
      <c r="B28" s="382">
        <v>770.28</v>
      </c>
      <c r="C28" s="382">
        <v>435.28</v>
      </c>
      <c r="D28" s="261"/>
      <c r="E28" s="382">
        <v>335</v>
      </c>
      <c r="F28" s="382">
        <v>0</v>
      </c>
      <c r="G28" s="382">
        <v>0</v>
      </c>
      <c r="H28" s="261"/>
      <c r="I28" s="261"/>
      <c r="J28" s="261"/>
      <c r="K28" s="382">
        <v>0</v>
      </c>
      <c r="L28" s="382">
        <v>770.28</v>
      </c>
      <c r="M28" s="261">
        <v>375.70000000000005</v>
      </c>
      <c r="N28" s="261">
        <v>39.32</v>
      </c>
      <c r="O28" s="261">
        <v>20.26</v>
      </c>
      <c r="P28" s="382">
        <v>335</v>
      </c>
    </row>
    <row r="29" spans="1:16" ht="20.25" customHeight="1">
      <c r="A29" s="187" t="s">
        <v>228</v>
      </c>
      <c r="B29" s="382">
        <v>156.13</v>
      </c>
      <c r="C29" s="382">
        <v>151.13</v>
      </c>
      <c r="D29" s="261"/>
      <c r="E29" s="382">
        <v>5</v>
      </c>
      <c r="F29" s="382">
        <v>0</v>
      </c>
      <c r="G29" s="382">
        <v>0</v>
      </c>
      <c r="H29" s="261"/>
      <c r="I29" s="261"/>
      <c r="J29" s="261"/>
      <c r="K29" s="382">
        <v>0</v>
      </c>
      <c r="L29" s="382">
        <v>156.13</v>
      </c>
      <c r="M29" s="261">
        <v>135.6</v>
      </c>
      <c r="N29" s="261">
        <v>15.48</v>
      </c>
      <c r="O29" s="261">
        <v>0.05</v>
      </c>
      <c r="P29" s="382">
        <v>5</v>
      </c>
    </row>
    <row r="30" spans="1:16" ht="20.25" customHeight="1">
      <c r="A30" s="187" t="s">
        <v>229</v>
      </c>
      <c r="B30" s="382">
        <v>73.13</v>
      </c>
      <c r="C30" s="382">
        <v>73.13</v>
      </c>
      <c r="D30" s="261"/>
      <c r="E30" s="382">
        <v>0</v>
      </c>
      <c r="F30" s="382">
        <v>0</v>
      </c>
      <c r="G30" s="382">
        <v>0</v>
      </c>
      <c r="H30" s="261"/>
      <c r="I30" s="261"/>
      <c r="J30" s="261"/>
      <c r="K30" s="382">
        <v>0</v>
      </c>
      <c r="L30" s="382">
        <v>73.13</v>
      </c>
      <c r="M30" s="261">
        <v>55.82</v>
      </c>
      <c r="N30" s="261">
        <v>6.71</v>
      </c>
      <c r="O30" s="261">
        <v>10.6</v>
      </c>
      <c r="P30" s="382"/>
    </row>
    <row r="31" spans="1:16" ht="20.25" customHeight="1">
      <c r="A31" s="187" t="s">
        <v>230</v>
      </c>
      <c r="B31" s="382">
        <v>1945.98</v>
      </c>
      <c r="C31" s="382">
        <v>95.98</v>
      </c>
      <c r="D31" s="261"/>
      <c r="E31" s="382">
        <v>1850</v>
      </c>
      <c r="F31" s="382">
        <v>0</v>
      </c>
      <c r="G31" s="382">
        <v>0</v>
      </c>
      <c r="H31" s="261"/>
      <c r="I31" s="261"/>
      <c r="J31" s="261"/>
      <c r="K31" s="382">
        <v>0</v>
      </c>
      <c r="L31" s="382">
        <v>1945.98</v>
      </c>
      <c r="M31" s="261">
        <v>81.21000000000001</v>
      </c>
      <c r="N31" s="261">
        <v>13.49</v>
      </c>
      <c r="O31" s="261">
        <v>1.28</v>
      </c>
      <c r="P31" s="382">
        <v>1850</v>
      </c>
    </row>
    <row r="32" spans="1:16" ht="20.25" customHeight="1">
      <c r="A32" s="187" t="s">
        <v>231</v>
      </c>
      <c r="B32" s="382">
        <v>724.73</v>
      </c>
      <c r="C32" s="382">
        <v>706.53</v>
      </c>
      <c r="D32" s="261"/>
      <c r="E32" s="382">
        <v>0</v>
      </c>
      <c r="F32" s="382">
        <v>0</v>
      </c>
      <c r="G32" s="382">
        <v>0</v>
      </c>
      <c r="H32" s="261"/>
      <c r="I32" s="261"/>
      <c r="J32" s="261"/>
      <c r="K32" s="382">
        <v>18.2</v>
      </c>
      <c r="L32" s="382">
        <v>724.7300000000001</v>
      </c>
      <c r="M32" s="261">
        <v>621.59</v>
      </c>
      <c r="N32" s="261">
        <v>88.12</v>
      </c>
      <c r="O32" s="261">
        <v>15.02</v>
      </c>
      <c r="P32" s="382">
        <v>0</v>
      </c>
    </row>
    <row r="33" spans="1:16" ht="20.25" customHeight="1">
      <c r="A33" s="187" t="s">
        <v>232</v>
      </c>
      <c r="B33" s="382">
        <v>1959.19</v>
      </c>
      <c r="C33" s="382">
        <v>1852.51</v>
      </c>
      <c r="D33" s="261"/>
      <c r="E33" s="382">
        <v>0</v>
      </c>
      <c r="F33" s="382">
        <v>0</v>
      </c>
      <c r="G33" s="382">
        <v>0</v>
      </c>
      <c r="H33" s="261"/>
      <c r="I33" s="261"/>
      <c r="J33" s="261"/>
      <c r="K33" s="382">
        <v>106.68</v>
      </c>
      <c r="L33" s="382">
        <v>1959.1899999999998</v>
      </c>
      <c r="M33" s="261">
        <v>1669.6599999999999</v>
      </c>
      <c r="N33" s="261">
        <v>257.96999999999997</v>
      </c>
      <c r="O33" s="261">
        <v>31.56</v>
      </c>
      <c r="P33" s="382">
        <v>0</v>
      </c>
    </row>
    <row r="34" spans="1:16" ht="20.25" customHeight="1">
      <c r="A34" s="187" t="s">
        <v>233</v>
      </c>
      <c r="B34" s="382">
        <v>457.28</v>
      </c>
      <c r="C34" s="382">
        <v>457.28</v>
      </c>
      <c r="D34" s="261"/>
      <c r="E34" s="382">
        <v>0</v>
      </c>
      <c r="F34" s="382">
        <v>0</v>
      </c>
      <c r="G34" s="382">
        <v>0</v>
      </c>
      <c r="H34" s="261"/>
      <c r="I34" s="261"/>
      <c r="J34" s="261"/>
      <c r="K34" s="382">
        <v>0</v>
      </c>
      <c r="L34" s="382">
        <v>457.28</v>
      </c>
      <c r="M34" s="261">
        <v>355.29999999999995</v>
      </c>
      <c r="N34" s="261">
        <v>65.8</v>
      </c>
      <c r="O34" s="261">
        <v>36.18</v>
      </c>
      <c r="P34" s="382">
        <v>0</v>
      </c>
    </row>
  </sheetData>
  <sheetProtection formatCells="0" formatColumns="0" formatRows="0"/>
  <mergeCells count="14">
    <mergeCell ref="L5:L6"/>
    <mergeCell ref="P5:P6"/>
    <mergeCell ref="O2:P2"/>
    <mergeCell ref="O3:P3"/>
    <mergeCell ref="C5:D5"/>
    <mergeCell ref="M5:O5"/>
    <mergeCell ref="I5:J5"/>
    <mergeCell ref="K5:K6"/>
    <mergeCell ref="A4:A6"/>
    <mergeCell ref="B5:B6"/>
    <mergeCell ref="E5:E6"/>
    <mergeCell ref="F5:F6"/>
    <mergeCell ref="G5:G6"/>
    <mergeCell ref="H5:H6"/>
  </mergeCells>
  <printOptions horizontalCentered="1" verticalCentered="1"/>
  <pageMargins left="0" right="0" top="0" bottom="0" header="0" footer="0"/>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sheetPr>
    <tabColor rgb="FF00B050"/>
  </sheetPr>
  <dimension ref="A1:IO62"/>
  <sheetViews>
    <sheetView showGridLines="0" showZeros="0" zoomScalePageLayoutView="0" workbookViewId="0" topLeftCell="I1">
      <selection activeCell="A24" sqref="A24"/>
    </sheetView>
  </sheetViews>
  <sheetFormatPr defaultColWidth="9.16015625" defaultRowHeight="11.25"/>
  <cols>
    <col min="1" max="1" width="40.33203125" style="27" customWidth="1"/>
    <col min="2" max="4" width="4.33203125" style="27" customWidth="1"/>
    <col min="5" max="5" width="34.83203125" style="27" customWidth="1"/>
    <col min="6" max="6" width="16" style="27" bestFit="1" customWidth="1"/>
    <col min="7" max="7" width="14.33203125" style="27" customWidth="1"/>
    <col min="8" max="8" width="9.33203125" style="27" customWidth="1"/>
    <col min="9" max="9" width="13.5" style="27" customWidth="1"/>
    <col min="10" max="10" width="9.33203125" style="27" customWidth="1"/>
    <col min="11" max="11" width="11.33203125" style="27" customWidth="1"/>
    <col min="12" max="12" width="9.33203125" style="0" customWidth="1"/>
    <col min="13" max="14" width="9.33203125" style="27" customWidth="1"/>
    <col min="15" max="15" width="16.5" style="27" customWidth="1"/>
    <col min="16" max="16" width="9.33203125" style="27" customWidth="1"/>
    <col min="17" max="249" width="9.16015625" style="27" customWidth="1"/>
  </cols>
  <sheetData>
    <row r="1" spans="1:15" ht="28.5" customHeight="1">
      <c r="A1" s="453" t="s">
        <v>55</v>
      </c>
      <c r="B1" s="453"/>
      <c r="C1" s="453"/>
      <c r="D1" s="453"/>
      <c r="E1" s="453"/>
      <c r="F1" s="453"/>
      <c r="G1" s="453"/>
      <c r="H1" s="453"/>
      <c r="I1" s="453"/>
      <c r="J1" s="453"/>
      <c r="K1" s="453"/>
      <c r="L1" s="453"/>
      <c r="M1" s="453"/>
      <c r="N1" s="453"/>
      <c r="O1" s="453"/>
    </row>
    <row r="2" spans="13:15" ht="10.5" customHeight="1">
      <c r="M2"/>
      <c r="N2" s="119"/>
      <c r="O2" s="120" t="s">
        <v>56</v>
      </c>
    </row>
    <row r="3" spans="1:15" ht="17.25" customHeight="1">
      <c r="A3" s="14" t="s">
        <v>193</v>
      </c>
      <c r="B3" s="58"/>
      <c r="C3" s="58"/>
      <c r="D3" s="58"/>
      <c r="E3" s="58"/>
      <c r="M3"/>
      <c r="N3" s="454" t="s">
        <v>24</v>
      </c>
      <c r="O3" s="454"/>
    </row>
    <row r="4" spans="1:15" s="79" customFormat="1" ht="12">
      <c r="A4" s="445" t="s">
        <v>44</v>
      </c>
      <c r="B4" s="455" t="s">
        <v>185</v>
      </c>
      <c r="C4" s="455"/>
      <c r="D4" s="455"/>
      <c r="E4" s="450" t="s">
        <v>58</v>
      </c>
      <c r="F4" s="456" t="s">
        <v>45</v>
      </c>
      <c r="G4" s="456"/>
      <c r="H4" s="456"/>
      <c r="I4" s="456"/>
      <c r="J4" s="456"/>
      <c r="K4" s="456"/>
      <c r="L4" s="456"/>
      <c r="M4" s="456"/>
      <c r="N4" s="456"/>
      <c r="O4" s="456"/>
    </row>
    <row r="5" spans="1:15" s="79" customFormat="1" ht="63" customHeight="1">
      <c r="A5" s="446"/>
      <c r="B5" s="448" t="s">
        <v>59</v>
      </c>
      <c r="C5" s="448" t="s">
        <v>60</v>
      </c>
      <c r="D5" s="448" t="s">
        <v>61</v>
      </c>
      <c r="E5" s="451"/>
      <c r="F5" s="445" t="s">
        <v>47</v>
      </c>
      <c r="G5" s="444" t="s">
        <v>29</v>
      </c>
      <c r="H5" s="444"/>
      <c r="I5" s="444" t="s">
        <v>173</v>
      </c>
      <c r="J5" s="444" t="s">
        <v>175</v>
      </c>
      <c r="K5" s="444" t="s">
        <v>177</v>
      </c>
      <c r="L5" s="444" t="s">
        <v>84</v>
      </c>
      <c r="M5" s="444" t="s">
        <v>180</v>
      </c>
      <c r="N5" s="444"/>
      <c r="O5" s="444" t="s">
        <v>182</v>
      </c>
    </row>
    <row r="6" spans="1:15" s="79" customFormat="1" ht="51.75" customHeight="1">
      <c r="A6" s="447"/>
      <c r="B6" s="449"/>
      <c r="C6" s="449"/>
      <c r="D6" s="449"/>
      <c r="E6" s="452"/>
      <c r="F6" s="447"/>
      <c r="G6" s="49" t="s">
        <v>50</v>
      </c>
      <c r="H6" s="17" t="s">
        <v>51</v>
      </c>
      <c r="I6" s="444"/>
      <c r="J6" s="444"/>
      <c r="K6" s="444"/>
      <c r="L6" s="444"/>
      <c r="M6" s="49" t="s">
        <v>50</v>
      </c>
      <c r="N6" s="49" t="s">
        <v>184</v>
      </c>
      <c r="O6" s="444"/>
    </row>
    <row r="7" spans="1:249" s="6" customFormat="1" ht="24" customHeight="1">
      <c r="A7" s="59"/>
      <c r="B7" s="60"/>
      <c r="C7" s="60"/>
      <c r="D7" s="60"/>
      <c r="E7" s="61" t="s">
        <v>47</v>
      </c>
      <c r="F7" s="84">
        <f>SUM(F8:F62)</f>
        <v>42979.56</v>
      </c>
      <c r="G7" s="84">
        <v>35196.62000000001</v>
      </c>
      <c r="H7" s="84"/>
      <c r="I7" s="84">
        <v>5708</v>
      </c>
      <c r="J7" s="84">
        <v>73.84</v>
      </c>
      <c r="K7" s="84">
        <v>65</v>
      </c>
      <c r="L7" s="84"/>
      <c r="M7" s="84"/>
      <c r="N7" s="84"/>
      <c r="O7" s="84">
        <v>1936.1000000000001</v>
      </c>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row>
    <row r="8" spans="1:15" ht="17.25" customHeight="1">
      <c r="A8" s="144" t="s">
        <v>340</v>
      </c>
      <c r="B8" s="43"/>
      <c r="C8" s="127"/>
      <c r="D8" s="43"/>
      <c r="E8" s="47"/>
      <c r="F8" s="125">
        <v>1392.78</v>
      </c>
      <c r="G8" s="125">
        <v>1014.69</v>
      </c>
      <c r="H8" s="43"/>
      <c r="I8" s="125">
        <v>370.55</v>
      </c>
      <c r="J8" s="125">
        <v>0.54</v>
      </c>
      <c r="K8" s="125">
        <v>0</v>
      </c>
      <c r="L8" s="39"/>
      <c r="M8" s="39"/>
      <c r="N8" s="39"/>
      <c r="O8" s="125">
        <v>7</v>
      </c>
    </row>
    <row r="9" spans="1:15" ht="17.25" customHeight="1">
      <c r="A9" s="124"/>
      <c r="B9" s="43">
        <v>103</v>
      </c>
      <c r="C9" s="127" t="s">
        <v>234</v>
      </c>
      <c r="D9" s="43">
        <v>27</v>
      </c>
      <c r="E9" s="47" t="s">
        <v>236</v>
      </c>
      <c r="F9" s="125"/>
      <c r="G9" s="125"/>
      <c r="H9" s="43"/>
      <c r="I9" s="125"/>
      <c r="J9" s="125">
        <v>0.54</v>
      </c>
      <c r="K9" s="125"/>
      <c r="L9" s="39"/>
      <c r="M9" s="39"/>
      <c r="N9" s="39"/>
      <c r="O9" s="125"/>
    </row>
    <row r="10" spans="1:15" ht="17.25" customHeight="1">
      <c r="A10" s="124"/>
      <c r="B10" s="43">
        <v>103</v>
      </c>
      <c r="C10" s="127" t="s">
        <v>234</v>
      </c>
      <c r="D10" s="43">
        <v>27</v>
      </c>
      <c r="E10" s="139" t="s">
        <v>273</v>
      </c>
      <c r="F10" s="125"/>
      <c r="G10" s="125"/>
      <c r="H10" s="43"/>
      <c r="I10" s="125"/>
      <c r="J10" s="125"/>
      <c r="K10" s="125"/>
      <c r="L10" s="39"/>
      <c r="M10" s="39"/>
      <c r="N10" s="39"/>
      <c r="O10" s="125">
        <v>7</v>
      </c>
    </row>
    <row r="11" spans="1:15" ht="17.25" customHeight="1">
      <c r="A11" s="124" t="s">
        <v>208</v>
      </c>
      <c r="B11" s="43"/>
      <c r="C11" s="127"/>
      <c r="D11" s="43"/>
      <c r="E11" s="43"/>
      <c r="F11" s="125">
        <v>1614.19</v>
      </c>
      <c r="G11" s="125">
        <v>1614.19</v>
      </c>
      <c r="H11" s="43"/>
      <c r="I11" s="125">
        <v>0</v>
      </c>
      <c r="J11" s="125">
        <v>0</v>
      </c>
      <c r="K11" s="125">
        <v>0</v>
      </c>
      <c r="L11" s="43"/>
      <c r="M11" s="43"/>
      <c r="N11" s="43"/>
      <c r="O11" s="125">
        <v>0</v>
      </c>
    </row>
    <row r="12" spans="1:15" ht="17.25" customHeight="1">
      <c r="A12" s="124" t="s">
        <v>209</v>
      </c>
      <c r="B12" s="43"/>
      <c r="C12" s="127"/>
      <c r="D12" s="43"/>
      <c r="E12" s="43"/>
      <c r="F12" s="125">
        <v>1288.5</v>
      </c>
      <c r="G12" s="125">
        <v>1208.5</v>
      </c>
      <c r="H12" s="43"/>
      <c r="I12" s="125">
        <v>80</v>
      </c>
      <c r="J12" s="125">
        <v>0</v>
      </c>
      <c r="K12" s="125">
        <v>0</v>
      </c>
      <c r="L12" s="43"/>
      <c r="M12" s="43"/>
      <c r="N12" s="43"/>
      <c r="O12" s="125">
        <v>0</v>
      </c>
    </row>
    <row r="13" spans="1:15" ht="17.25" customHeight="1">
      <c r="A13" s="124" t="s">
        <v>210</v>
      </c>
      <c r="B13" s="25"/>
      <c r="C13" s="25"/>
      <c r="D13" s="25"/>
      <c r="E13" s="47"/>
      <c r="F13" s="125">
        <v>564.9</v>
      </c>
      <c r="G13" s="125">
        <v>506.29</v>
      </c>
      <c r="H13" s="43"/>
      <c r="I13" s="125">
        <v>20</v>
      </c>
      <c r="J13" s="125">
        <v>0</v>
      </c>
      <c r="K13" s="125">
        <v>0</v>
      </c>
      <c r="L13" s="43"/>
      <c r="M13" s="43"/>
      <c r="N13" s="43"/>
      <c r="O13" s="125">
        <v>38.61</v>
      </c>
    </row>
    <row r="14" spans="1:15" ht="17.25" customHeight="1">
      <c r="A14" s="124"/>
      <c r="B14" s="25" t="s">
        <v>237</v>
      </c>
      <c r="C14" s="25" t="s">
        <v>72</v>
      </c>
      <c r="D14" s="25" t="s">
        <v>121</v>
      </c>
      <c r="E14" s="47" t="s">
        <v>238</v>
      </c>
      <c r="F14" s="125"/>
      <c r="G14" s="125"/>
      <c r="H14" s="43"/>
      <c r="I14" s="125"/>
      <c r="J14" s="125"/>
      <c r="K14" s="125"/>
      <c r="L14" s="43"/>
      <c r="M14" s="43"/>
      <c r="N14" s="43"/>
      <c r="O14" s="125">
        <v>38.61</v>
      </c>
    </row>
    <row r="15" spans="1:15" ht="17.25" customHeight="1">
      <c r="A15" s="124" t="s">
        <v>211</v>
      </c>
      <c r="B15" s="43"/>
      <c r="C15" s="127"/>
      <c r="D15" s="43"/>
      <c r="E15" s="43"/>
      <c r="F15" s="125">
        <v>2275.69</v>
      </c>
      <c r="G15" s="125">
        <v>2140.69</v>
      </c>
      <c r="H15" s="43"/>
      <c r="I15" s="125">
        <v>135</v>
      </c>
      <c r="J15" s="125">
        <v>0</v>
      </c>
      <c r="K15" s="125">
        <v>0</v>
      </c>
      <c r="L15" s="43"/>
      <c r="M15" s="43"/>
      <c r="N15" s="43"/>
      <c r="O15" s="125">
        <v>0</v>
      </c>
    </row>
    <row r="16" spans="1:15" ht="17.25" customHeight="1">
      <c r="A16" s="124" t="s">
        <v>212</v>
      </c>
      <c r="B16" s="43"/>
      <c r="C16" s="127"/>
      <c r="D16" s="43"/>
      <c r="E16" s="43"/>
      <c r="F16" s="125">
        <v>2144.05</v>
      </c>
      <c r="G16" s="125">
        <v>1679.05</v>
      </c>
      <c r="H16" s="43"/>
      <c r="I16" s="125">
        <v>465</v>
      </c>
      <c r="J16" s="125">
        <v>0</v>
      </c>
      <c r="K16" s="125">
        <v>0</v>
      </c>
      <c r="L16" s="43"/>
      <c r="M16" s="43"/>
      <c r="N16" s="43"/>
      <c r="O16" s="125">
        <v>0</v>
      </c>
    </row>
    <row r="17" spans="1:15" ht="17.25" customHeight="1">
      <c r="A17" s="48" t="s">
        <v>239</v>
      </c>
      <c r="B17" s="25"/>
      <c r="C17" s="25"/>
      <c r="D17" s="25"/>
      <c r="E17" s="47"/>
      <c r="F17" s="70">
        <f>SUM(G17:O17)</f>
        <v>3241.9300000000003</v>
      </c>
      <c r="G17" s="128">
        <v>2418.51</v>
      </c>
      <c r="H17" s="80"/>
      <c r="I17" s="80">
        <v>507</v>
      </c>
      <c r="J17" s="80"/>
      <c r="K17" s="80">
        <v>10</v>
      </c>
      <c r="L17" s="129"/>
      <c r="M17" s="43"/>
      <c r="N17" s="43"/>
      <c r="O17" s="43">
        <v>306.42</v>
      </c>
    </row>
    <row r="18" spans="1:15" ht="17.25" customHeight="1">
      <c r="A18" s="48"/>
      <c r="B18" s="25" t="s">
        <v>240</v>
      </c>
      <c r="C18" s="25" t="s">
        <v>241</v>
      </c>
      <c r="D18" s="25" t="s">
        <v>242</v>
      </c>
      <c r="E18" s="47" t="s">
        <v>243</v>
      </c>
      <c r="F18" s="70"/>
      <c r="G18" s="80"/>
      <c r="H18" s="80"/>
      <c r="I18" s="80"/>
      <c r="J18" s="130"/>
      <c r="K18" s="130"/>
      <c r="L18" s="129"/>
      <c r="M18" s="43"/>
      <c r="N18" s="43"/>
      <c r="O18" s="43">
        <v>301.42</v>
      </c>
    </row>
    <row r="19" spans="1:15" ht="17.25" customHeight="1">
      <c r="A19" s="78"/>
      <c r="B19" s="25" t="s">
        <v>240</v>
      </c>
      <c r="C19" s="25" t="s">
        <v>241</v>
      </c>
      <c r="D19" s="25" t="s">
        <v>242</v>
      </c>
      <c r="E19" s="47" t="s">
        <v>244</v>
      </c>
      <c r="F19" s="70"/>
      <c r="G19" s="130"/>
      <c r="H19" s="80"/>
      <c r="I19" s="80"/>
      <c r="J19" s="80"/>
      <c r="K19" s="80"/>
      <c r="L19" s="129"/>
      <c r="M19" s="43"/>
      <c r="N19" s="43"/>
      <c r="O19" s="131">
        <v>5</v>
      </c>
    </row>
    <row r="20" spans="1:15" ht="17.25" customHeight="1">
      <c r="A20" s="48"/>
      <c r="B20" s="25" t="s">
        <v>240</v>
      </c>
      <c r="C20" s="25" t="s">
        <v>245</v>
      </c>
      <c r="D20" s="25" t="s">
        <v>246</v>
      </c>
      <c r="E20" s="47" t="s">
        <v>247</v>
      </c>
      <c r="F20" s="70"/>
      <c r="G20" s="130"/>
      <c r="H20" s="80"/>
      <c r="I20" s="80"/>
      <c r="J20" s="80"/>
      <c r="K20" s="80">
        <v>10</v>
      </c>
      <c r="L20" s="129"/>
      <c r="M20" s="43"/>
      <c r="N20" s="43"/>
      <c r="O20" s="131"/>
    </row>
    <row r="21" spans="1:15" ht="17.25" customHeight="1">
      <c r="A21" s="124" t="s">
        <v>214</v>
      </c>
      <c r="B21" s="43"/>
      <c r="C21" s="127"/>
      <c r="D21" s="43"/>
      <c r="E21" s="43"/>
      <c r="F21" s="125">
        <v>3864.46</v>
      </c>
      <c r="G21" s="125">
        <v>3266.26</v>
      </c>
      <c r="H21" s="43"/>
      <c r="I21" s="125">
        <v>265</v>
      </c>
      <c r="J21" s="125">
        <v>0</v>
      </c>
      <c r="K21" s="125">
        <v>35</v>
      </c>
      <c r="L21" s="43"/>
      <c r="M21" s="43"/>
      <c r="N21" s="43"/>
      <c r="O21" s="125">
        <v>298.2</v>
      </c>
    </row>
    <row r="22" spans="1:249" ht="17.25" customHeight="1">
      <c r="A22" s="48"/>
      <c r="B22" s="75" t="s">
        <v>248</v>
      </c>
      <c r="C22" s="75" t="s">
        <v>249</v>
      </c>
      <c r="D22" s="75" t="s">
        <v>251</v>
      </c>
      <c r="E22" s="133" t="s">
        <v>252</v>
      </c>
      <c r="F22" s="70"/>
      <c r="G22" s="80"/>
      <c r="H22" s="80"/>
      <c r="I22" s="80"/>
      <c r="J22" s="130"/>
      <c r="K22" s="130"/>
      <c r="L22" s="129"/>
      <c r="M22" s="43"/>
      <c r="N22" s="43"/>
      <c r="O22" s="131">
        <v>298.2</v>
      </c>
      <c r="IO22"/>
    </row>
    <row r="23" spans="1:249" ht="17.25" customHeight="1">
      <c r="A23" s="78"/>
      <c r="B23" s="75" t="s">
        <v>254</v>
      </c>
      <c r="C23" s="75" t="s">
        <v>256</v>
      </c>
      <c r="D23" s="75" t="s">
        <v>257</v>
      </c>
      <c r="E23" s="132" t="s">
        <v>258</v>
      </c>
      <c r="F23" s="70"/>
      <c r="G23" s="130"/>
      <c r="H23" s="80"/>
      <c r="I23" s="80"/>
      <c r="J23" s="80"/>
      <c r="K23" s="80">
        <v>35</v>
      </c>
      <c r="L23" s="129"/>
      <c r="M23" s="43"/>
      <c r="N23" s="43"/>
      <c r="O23" s="43"/>
      <c r="IO23"/>
    </row>
    <row r="24" spans="1:15" ht="17.25" customHeight="1">
      <c r="A24" s="124" t="s">
        <v>215</v>
      </c>
      <c r="B24" s="43"/>
      <c r="C24" s="127"/>
      <c r="D24" s="43"/>
      <c r="E24" s="43"/>
      <c r="F24" s="125">
        <v>1168.46</v>
      </c>
      <c r="G24" s="125">
        <v>1116.46</v>
      </c>
      <c r="H24" s="43"/>
      <c r="I24" s="125">
        <v>0</v>
      </c>
      <c r="J24" s="125">
        <v>0</v>
      </c>
      <c r="K24" s="125">
        <v>0</v>
      </c>
      <c r="L24" s="43"/>
      <c r="M24" s="43"/>
      <c r="N24" s="43"/>
      <c r="O24" s="125">
        <v>52</v>
      </c>
    </row>
    <row r="25" spans="1:15" ht="17.25" customHeight="1">
      <c r="A25" s="48"/>
      <c r="B25" s="25" t="s">
        <v>237</v>
      </c>
      <c r="C25" s="25" t="s">
        <v>72</v>
      </c>
      <c r="D25" s="25" t="s">
        <v>121</v>
      </c>
      <c r="E25" s="47" t="s">
        <v>243</v>
      </c>
      <c r="F25" s="131"/>
      <c r="G25" s="80"/>
      <c r="H25" s="80"/>
      <c r="I25" s="80"/>
      <c r="J25" s="130"/>
      <c r="K25" s="130"/>
      <c r="L25" s="129"/>
      <c r="M25" s="43"/>
      <c r="N25" s="43"/>
      <c r="O25" s="131">
        <v>52</v>
      </c>
    </row>
    <row r="26" spans="1:15" ht="17.25" customHeight="1">
      <c r="A26" s="124" t="s">
        <v>216</v>
      </c>
      <c r="B26" s="43"/>
      <c r="C26" s="127"/>
      <c r="D26" s="43"/>
      <c r="E26" s="43"/>
      <c r="F26" s="125">
        <v>2830.75</v>
      </c>
      <c r="G26" s="125">
        <v>2463.13</v>
      </c>
      <c r="H26" s="43"/>
      <c r="I26" s="125">
        <v>200</v>
      </c>
      <c r="J26" s="125">
        <v>0</v>
      </c>
      <c r="K26" s="125">
        <v>0</v>
      </c>
      <c r="L26" s="43"/>
      <c r="M26" s="43"/>
      <c r="N26" s="43"/>
      <c r="O26" s="125">
        <v>167.62</v>
      </c>
    </row>
    <row r="27" spans="1:15" ht="17.25" customHeight="1">
      <c r="A27" s="124"/>
      <c r="B27" s="25" t="s">
        <v>240</v>
      </c>
      <c r="C27" s="25" t="s">
        <v>241</v>
      </c>
      <c r="D27" s="25" t="s">
        <v>242</v>
      </c>
      <c r="E27" s="47" t="s">
        <v>243</v>
      </c>
      <c r="F27" s="125"/>
      <c r="G27" s="125"/>
      <c r="H27" s="43"/>
      <c r="I27" s="125"/>
      <c r="J27" s="125"/>
      <c r="K27" s="125"/>
      <c r="L27" s="43"/>
      <c r="M27" s="43"/>
      <c r="N27" s="43"/>
      <c r="O27" s="125">
        <v>164.62</v>
      </c>
    </row>
    <row r="28" spans="1:15" ht="17.25" customHeight="1">
      <c r="A28" s="124"/>
      <c r="B28" s="25" t="s">
        <v>240</v>
      </c>
      <c r="C28" s="25" t="s">
        <v>241</v>
      </c>
      <c r="D28" s="25" t="s">
        <v>242</v>
      </c>
      <c r="E28" s="47" t="s">
        <v>244</v>
      </c>
      <c r="F28" s="125"/>
      <c r="G28" s="125"/>
      <c r="H28" s="43"/>
      <c r="I28" s="125"/>
      <c r="J28" s="125"/>
      <c r="K28" s="125"/>
      <c r="L28" s="43"/>
      <c r="M28" s="43"/>
      <c r="N28" s="43"/>
      <c r="O28" s="125">
        <v>3</v>
      </c>
    </row>
    <row r="29" spans="1:15" ht="17.25" customHeight="1">
      <c r="A29" s="124" t="s">
        <v>217</v>
      </c>
      <c r="B29" s="43"/>
      <c r="C29" s="127"/>
      <c r="D29" s="43"/>
      <c r="E29" s="43"/>
      <c r="F29" s="125">
        <v>780.47</v>
      </c>
      <c r="G29" s="125">
        <v>730.47</v>
      </c>
      <c r="H29" s="43"/>
      <c r="I29" s="125">
        <v>50</v>
      </c>
      <c r="J29" s="125">
        <v>0</v>
      </c>
      <c r="K29" s="125">
        <v>0</v>
      </c>
      <c r="L29" s="43"/>
      <c r="M29" s="43"/>
      <c r="N29" s="43"/>
      <c r="O29" s="125">
        <v>0</v>
      </c>
    </row>
    <row r="30" spans="1:15" ht="17.25" customHeight="1">
      <c r="A30" s="124" t="s">
        <v>218</v>
      </c>
      <c r="B30" s="43"/>
      <c r="C30" s="127"/>
      <c r="D30" s="43"/>
      <c r="E30" s="43"/>
      <c r="F30" s="125">
        <v>3379.44</v>
      </c>
      <c r="G30" s="125">
        <v>2374.52</v>
      </c>
      <c r="H30" s="43"/>
      <c r="I30" s="125">
        <v>684</v>
      </c>
      <c r="J30" s="125">
        <v>0</v>
      </c>
      <c r="K30" s="125">
        <v>13</v>
      </c>
      <c r="L30" s="43"/>
      <c r="M30" s="43"/>
      <c r="N30" s="43"/>
      <c r="O30" s="125">
        <v>307.92</v>
      </c>
    </row>
    <row r="31" spans="1:15" ht="17.25" customHeight="1">
      <c r="A31" s="48"/>
      <c r="B31" s="25" t="s">
        <v>253</v>
      </c>
      <c r="C31" s="25" t="s">
        <v>255</v>
      </c>
      <c r="D31" s="25" t="s">
        <v>246</v>
      </c>
      <c r="E31" s="47" t="s">
        <v>259</v>
      </c>
      <c r="F31" s="70"/>
      <c r="G31" s="80"/>
      <c r="H31" s="80"/>
      <c r="I31" s="80"/>
      <c r="J31" s="130"/>
      <c r="K31" s="130">
        <v>13</v>
      </c>
      <c r="L31" s="129"/>
      <c r="M31" s="43"/>
      <c r="N31" s="43"/>
      <c r="O31" s="43"/>
    </row>
    <row r="32" spans="1:15" ht="17.25" customHeight="1">
      <c r="A32" s="48"/>
      <c r="B32" s="25" t="s">
        <v>253</v>
      </c>
      <c r="C32" s="25" t="s">
        <v>234</v>
      </c>
      <c r="D32" s="25" t="s">
        <v>250</v>
      </c>
      <c r="E32" s="47" t="s">
        <v>243</v>
      </c>
      <c r="F32" s="70"/>
      <c r="G32" s="130"/>
      <c r="H32" s="80"/>
      <c r="I32" s="80"/>
      <c r="J32" s="80"/>
      <c r="K32" s="80"/>
      <c r="L32" s="129"/>
      <c r="M32" s="43"/>
      <c r="N32" s="43"/>
      <c r="O32" s="43">
        <v>305.52</v>
      </c>
    </row>
    <row r="33" spans="1:15" ht="17.25" customHeight="1">
      <c r="A33" s="48"/>
      <c r="B33" s="25" t="s">
        <v>253</v>
      </c>
      <c r="C33" s="25" t="s">
        <v>234</v>
      </c>
      <c r="D33" s="25" t="s">
        <v>250</v>
      </c>
      <c r="E33" s="47" t="s">
        <v>244</v>
      </c>
      <c r="F33" s="70"/>
      <c r="G33" s="130"/>
      <c r="H33" s="80"/>
      <c r="I33" s="80"/>
      <c r="J33" s="80"/>
      <c r="K33" s="80"/>
      <c r="L33" s="129"/>
      <c r="M33" s="43"/>
      <c r="N33" s="43"/>
      <c r="O33" s="131">
        <v>2.4</v>
      </c>
    </row>
    <row r="34" spans="1:15" ht="17.25" customHeight="1">
      <c r="A34" s="124" t="s">
        <v>219</v>
      </c>
      <c r="B34" s="25"/>
      <c r="C34" s="25"/>
      <c r="D34" s="25"/>
      <c r="E34" s="47"/>
      <c r="F34" s="125">
        <v>2555.26</v>
      </c>
      <c r="G34" s="125">
        <v>2261.96</v>
      </c>
      <c r="H34" s="43"/>
      <c r="I34" s="125">
        <v>90</v>
      </c>
      <c r="J34" s="125">
        <v>0</v>
      </c>
      <c r="K34" s="125">
        <v>1</v>
      </c>
      <c r="L34" s="43"/>
      <c r="M34" s="43"/>
      <c r="N34" s="43"/>
      <c r="O34" s="125">
        <v>202.3</v>
      </c>
    </row>
    <row r="35" spans="1:15" ht="17.25" customHeight="1">
      <c r="A35" s="48"/>
      <c r="B35" s="25" t="s">
        <v>266</v>
      </c>
      <c r="C35" s="25" t="s">
        <v>269</v>
      </c>
      <c r="D35" s="25" t="s">
        <v>270</v>
      </c>
      <c r="E35" s="47" t="s">
        <v>252</v>
      </c>
      <c r="F35" s="135"/>
      <c r="G35" s="136"/>
      <c r="H35" s="136"/>
      <c r="I35" s="136"/>
      <c r="J35" s="135"/>
      <c r="K35" s="135"/>
      <c r="L35" s="137"/>
      <c r="M35" s="135"/>
      <c r="N35" s="135"/>
      <c r="O35" s="135">
        <v>202.3</v>
      </c>
    </row>
    <row r="36" spans="1:15" ht="17.25" customHeight="1">
      <c r="A36" s="48"/>
      <c r="B36" s="25" t="s">
        <v>266</v>
      </c>
      <c r="C36" s="25" t="s">
        <v>271</v>
      </c>
      <c r="D36" s="25" t="s">
        <v>272</v>
      </c>
      <c r="E36" s="47" t="s">
        <v>258</v>
      </c>
      <c r="F36" s="138"/>
      <c r="G36" s="135"/>
      <c r="H36" s="136"/>
      <c r="I36" s="136"/>
      <c r="J36" s="136"/>
      <c r="K36" s="136">
        <v>1</v>
      </c>
      <c r="L36" s="137"/>
      <c r="M36" s="135"/>
      <c r="N36" s="135"/>
      <c r="O36" s="135"/>
    </row>
    <row r="37" spans="1:15" ht="17.25" customHeight="1">
      <c r="A37" s="124" t="s">
        <v>220</v>
      </c>
      <c r="B37" s="25"/>
      <c r="C37" s="25"/>
      <c r="D37" s="25"/>
      <c r="E37" s="47"/>
      <c r="F37" s="125">
        <v>1457.8</v>
      </c>
      <c r="G37" s="125">
        <v>1385.33</v>
      </c>
      <c r="H37" s="43"/>
      <c r="I37" s="125">
        <v>45</v>
      </c>
      <c r="J37" s="125">
        <v>0</v>
      </c>
      <c r="K37" s="125">
        <v>0</v>
      </c>
      <c r="L37" s="43"/>
      <c r="M37" s="43"/>
      <c r="N37" s="43"/>
      <c r="O37" s="125">
        <v>27.47</v>
      </c>
    </row>
    <row r="38" spans="1:15" ht="17.25" customHeight="1">
      <c r="A38" s="48"/>
      <c r="B38" s="25" t="s">
        <v>266</v>
      </c>
      <c r="C38" s="25" t="s">
        <v>267</v>
      </c>
      <c r="D38" s="25" t="s">
        <v>268</v>
      </c>
      <c r="E38" s="47" t="s">
        <v>252</v>
      </c>
      <c r="F38" s="70"/>
      <c r="G38" s="80"/>
      <c r="H38" s="80"/>
      <c r="I38" s="80"/>
      <c r="J38" s="130"/>
      <c r="K38" s="130"/>
      <c r="L38" s="129"/>
      <c r="M38" s="43"/>
      <c r="N38" s="43"/>
      <c r="O38" s="43">
        <v>27.23</v>
      </c>
    </row>
    <row r="39" spans="1:15" ht="17.25" customHeight="1">
      <c r="A39" s="48"/>
      <c r="B39" s="25" t="s">
        <v>266</v>
      </c>
      <c r="C39" s="25" t="s">
        <v>267</v>
      </c>
      <c r="D39" s="25" t="s">
        <v>251</v>
      </c>
      <c r="E39" s="47" t="s">
        <v>264</v>
      </c>
      <c r="F39" s="70"/>
      <c r="G39" s="130"/>
      <c r="H39" s="80"/>
      <c r="I39" s="80"/>
      <c r="J39" s="80"/>
      <c r="K39" s="80"/>
      <c r="L39" s="129"/>
      <c r="M39" s="43"/>
      <c r="N39" s="43"/>
      <c r="O39" s="43">
        <v>0.24</v>
      </c>
    </row>
    <row r="40" spans="1:15" ht="17.25" customHeight="1">
      <c r="A40" s="124" t="s">
        <v>221</v>
      </c>
      <c r="B40" s="43"/>
      <c r="C40" s="127"/>
      <c r="D40" s="43"/>
      <c r="E40" s="43"/>
      <c r="F40" s="125">
        <v>884.43</v>
      </c>
      <c r="G40" s="125">
        <v>328.45</v>
      </c>
      <c r="H40" s="43"/>
      <c r="I40" s="125">
        <v>360</v>
      </c>
      <c r="J40" s="125">
        <v>25.3</v>
      </c>
      <c r="K40" s="125">
        <v>0</v>
      </c>
      <c r="L40" s="43"/>
      <c r="M40" s="43"/>
      <c r="N40" s="43"/>
      <c r="O40" s="125">
        <v>170.68</v>
      </c>
    </row>
    <row r="41" spans="1:15" ht="17.25" customHeight="1">
      <c r="A41" s="124"/>
      <c r="B41" s="43">
        <v>103</v>
      </c>
      <c r="C41" s="127" t="s">
        <v>234</v>
      </c>
      <c r="D41" s="43">
        <v>27</v>
      </c>
      <c r="E41" s="43" t="s">
        <v>235</v>
      </c>
      <c r="F41" s="125"/>
      <c r="G41" s="125"/>
      <c r="H41" s="43"/>
      <c r="I41" s="125"/>
      <c r="J41" s="125">
        <v>25.3</v>
      </c>
      <c r="K41" s="125"/>
      <c r="L41" s="43"/>
      <c r="M41" s="43"/>
      <c r="N41" s="43"/>
      <c r="O41" s="125"/>
    </row>
    <row r="42" spans="1:15" ht="17.25" customHeight="1">
      <c r="A42" s="124"/>
      <c r="B42" s="39">
        <v>103</v>
      </c>
      <c r="C42" s="140" t="s">
        <v>234</v>
      </c>
      <c r="D42" s="39">
        <v>27</v>
      </c>
      <c r="E42" s="39" t="s">
        <v>274</v>
      </c>
      <c r="F42" s="125"/>
      <c r="G42" s="125"/>
      <c r="H42" s="43"/>
      <c r="I42" s="125"/>
      <c r="J42" s="125"/>
      <c r="K42" s="125"/>
      <c r="L42" s="43"/>
      <c r="M42" s="43"/>
      <c r="N42" s="43"/>
      <c r="O42" s="125">
        <v>170.68</v>
      </c>
    </row>
    <row r="43" spans="1:15" ht="17.25" customHeight="1">
      <c r="A43" s="124" t="s">
        <v>222</v>
      </c>
      <c r="B43" s="43"/>
      <c r="C43" s="127"/>
      <c r="D43" s="43"/>
      <c r="E43" s="43"/>
      <c r="F43" s="125">
        <v>233.65</v>
      </c>
      <c r="G43" s="125">
        <v>185.65</v>
      </c>
      <c r="H43" s="43"/>
      <c r="I43" s="125">
        <v>0</v>
      </c>
      <c r="J43" s="125">
        <v>48</v>
      </c>
      <c r="K43" s="125">
        <v>0</v>
      </c>
      <c r="L43" s="43"/>
      <c r="M43" s="43"/>
      <c r="N43" s="43"/>
      <c r="O43" s="125">
        <v>0</v>
      </c>
    </row>
    <row r="44" spans="1:15" ht="17.25" customHeight="1">
      <c r="A44" s="124" t="s">
        <v>223</v>
      </c>
      <c r="B44" s="43"/>
      <c r="C44" s="127"/>
      <c r="D44" s="43"/>
      <c r="E44" s="43"/>
      <c r="F44" s="125">
        <v>3075.98</v>
      </c>
      <c r="G44" s="125">
        <v>2856.53</v>
      </c>
      <c r="H44" s="43"/>
      <c r="I44" s="125">
        <v>16.45</v>
      </c>
      <c r="J44" s="125">
        <v>0</v>
      </c>
      <c r="K44" s="125">
        <v>6</v>
      </c>
      <c r="L44" s="43"/>
      <c r="M44" s="43"/>
      <c r="N44" s="43"/>
      <c r="O44" s="125">
        <v>197</v>
      </c>
    </row>
    <row r="45" spans="1:15" ht="17.25" customHeight="1">
      <c r="A45" s="124"/>
      <c r="B45" s="25" t="s">
        <v>253</v>
      </c>
      <c r="C45" s="25" t="s">
        <v>255</v>
      </c>
      <c r="D45" s="25" t="s">
        <v>246</v>
      </c>
      <c r="E45" s="47" t="s">
        <v>259</v>
      </c>
      <c r="F45" s="125"/>
      <c r="G45" s="125"/>
      <c r="H45" s="43"/>
      <c r="I45" s="125"/>
      <c r="J45" s="125"/>
      <c r="K45" s="125">
        <v>6</v>
      </c>
      <c r="L45" s="43"/>
      <c r="M45" s="43"/>
      <c r="N45" s="43"/>
      <c r="O45" s="125"/>
    </row>
    <row r="46" spans="1:15" ht="17.25" customHeight="1">
      <c r="A46" s="124"/>
      <c r="B46" s="25" t="s">
        <v>237</v>
      </c>
      <c r="C46" s="25" t="s">
        <v>72</v>
      </c>
      <c r="D46" s="25" t="s">
        <v>121</v>
      </c>
      <c r="E46" s="47" t="s">
        <v>238</v>
      </c>
      <c r="F46" s="125"/>
      <c r="G46" s="125"/>
      <c r="H46" s="43"/>
      <c r="I46" s="125"/>
      <c r="J46" s="125"/>
      <c r="K46" s="125"/>
      <c r="L46" s="43"/>
      <c r="M46" s="43"/>
      <c r="N46" s="43"/>
      <c r="O46" s="125">
        <v>100</v>
      </c>
    </row>
    <row r="47" spans="1:15" ht="17.25" customHeight="1">
      <c r="A47" s="124"/>
      <c r="B47" s="25" t="s">
        <v>237</v>
      </c>
      <c r="C47" s="25" t="s">
        <v>72</v>
      </c>
      <c r="D47" s="25" t="s">
        <v>121</v>
      </c>
      <c r="E47" s="47" t="s">
        <v>260</v>
      </c>
      <c r="F47" s="125"/>
      <c r="G47" s="125"/>
      <c r="H47" s="43"/>
      <c r="I47" s="125"/>
      <c r="J47" s="125"/>
      <c r="K47" s="125"/>
      <c r="L47" s="43"/>
      <c r="M47" s="43"/>
      <c r="N47" s="43"/>
      <c r="O47" s="125">
        <v>97</v>
      </c>
    </row>
    <row r="48" spans="1:15" ht="17.25" customHeight="1">
      <c r="A48" s="124" t="s">
        <v>224</v>
      </c>
      <c r="B48" s="43"/>
      <c r="C48" s="127"/>
      <c r="D48" s="43"/>
      <c r="E48" s="43"/>
      <c r="F48" s="125">
        <v>1020.79</v>
      </c>
      <c r="G48" s="125">
        <v>944.79</v>
      </c>
      <c r="H48" s="43"/>
      <c r="I48" s="125">
        <v>65</v>
      </c>
      <c r="J48" s="125">
        <v>0</v>
      </c>
      <c r="K48" s="125">
        <v>0</v>
      </c>
      <c r="L48" s="43"/>
      <c r="M48" s="43"/>
      <c r="N48" s="43"/>
      <c r="O48" s="125">
        <v>11</v>
      </c>
    </row>
    <row r="49" spans="1:15" ht="17.25" customHeight="1">
      <c r="A49" s="124"/>
      <c r="B49" s="25" t="s">
        <v>261</v>
      </c>
      <c r="C49" s="25" t="s">
        <v>262</v>
      </c>
      <c r="D49" s="25" t="s">
        <v>263</v>
      </c>
      <c r="E49" s="47" t="s">
        <v>260</v>
      </c>
      <c r="F49" s="70"/>
      <c r="G49" s="80"/>
      <c r="H49" s="80"/>
      <c r="I49" s="80"/>
      <c r="J49" s="130"/>
      <c r="K49" s="130"/>
      <c r="L49" s="129"/>
      <c r="M49" s="43"/>
      <c r="N49" s="43"/>
      <c r="O49" s="131">
        <v>11</v>
      </c>
    </row>
    <row r="50" spans="1:15" ht="17.25" customHeight="1">
      <c r="A50" s="124" t="s">
        <v>225</v>
      </c>
      <c r="B50" s="43"/>
      <c r="C50" s="127"/>
      <c r="D50" s="43"/>
      <c r="E50" s="43"/>
      <c r="F50" s="125">
        <v>2174.29</v>
      </c>
      <c r="G50" s="125">
        <v>2054.29</v>
      </c>
      <c r="H50" s="43"/>
      <c r="I50" s="125">
        <v>95</v>
      </c>
      <c r="J50" s="125">
        <v>0</v>
      </c>
      <c r="K50" s="125">
        <v>0</v>
      </c>
      <c r="L50" s="43"/>
      <c r="M50" s="43"/>
      <c r="N50" s="43"/>
      <c r="O50" s="125">
        <v>25</v>
      </c>
    </row>
    <row r="51" spans="1:15" ht="17.25" customHeight="1">
      <c r="A51" s="124"/>
      <c r="B51" s="25" t="s">
        <v>237</v>
      </c>
      <c r="C51" s="25" t="s">
        <v>72</v>
      </c>
      <c r="D51" s="25" t="s">
        <v>121</v>
      </c>
      <c r="E51" s="47" t="s">
        <v>260</v>
      </c>
      <c r="F51" s="70"/>
      <c r="G51" s="134"/>
      <c r="H51" s="80"/>
      <c r="I51" s="134"/>
      <c r="J51" s="80"/>
      <c r="K51" s="80"/>
      <c r="L51" s="129"/>
      <c r="M51" s="43"/>
      <c r="N51" s="43"/>
      <c r="O51" s="134">
        <v>25</v>
      </c>
    </row>
    <row r="52" spans="1:15" ht="17.25" customHeight="1">
      <c r="A52" s="124" t="s">
        <v>226</v>
      </c>
      <c r="B52" s="43"/>
      <c r="C52" s="127"/>
      <c r="D52" s="43"/>
      <c r="E52" s="43"/>
      <c r="F52" s="125">
        <v>945.02</v>
      </c>
      <c r="G52" s="125">
        <v>875.02</v>
      </c>
      <c r="H52" s="43"/>
      <c r="I52" s="125">
        <v>70</v>
      </c>
      <c r="J52" s="125">
        <v>0</v>
      </c>
      <c r="K52" s="125">
        <v>0</v>
      </c>
      <c r="L52" s="43"/>
      <c r="M52" s="43"/>
      <c r="N52" s="43"/>
      <c r="O52" s="125">
        <v>0</v>
      </c>
    </row>
    <row r="53" spans="1:15" ht="17.25" customHeight="1">
      <c r="A53" s="124" t="s">
        <v>227</v>
      </c>
      <c r="B53" s="43"/>
      <c r="C53" s="127"/>
      <c r="D53" s="43"/>
      <c r="E53" s="43"/>
      <c r="F53" s="125">
        <v>770.28</v>
      </c>
      <c r="G53" s="125">
        <v>435.28</v>
      </c>
      <c r="H53" s="43"/>
      <c r="I53" s="125">
        <v>335</v>
      </c>
      <c r="J53" s="125">
        <v>0</v>
      </c>
      <c r="K53" s="125">
        <v>0</v>
      </c>
      <c r="L53" s="43"/>
      <c r="M53" s="43"/>
      <c r="N53" s="43"/>
      <c r="O53" s="125">
        <v>0</v>
      </c>
    </row>
    <row r="54" spans="1:15" ht="17.25" customHeight="1">
      <c r="A54" s="124" t="s">
        <v>228</v>
      </c>
      <c r="B54" s="43"/>
      <c r="C54" s="127"/>
      <c r="D54" s="43"/>
      <c r="E54" s="43"/>
      <c r="F54" s="125">
        <v>156.13</v>
      </c>
      <c r="G54" s="125">
        <v>151.13</v>
      </c>
      <c r="H54" s="43"/>
      <c r="I54" s="125">
        <v>5</v>
      </c>
      <c r="J54" s="125">
        <v>0</v>
      </c>
      <c r="K54" s="125">
        <v>0</v>
      </c>
      <c r="L54" s="43"/>
      <c r="M54" s="43"/>
      <c r="N54" s="43"/>
      <c r="O54" s="125">
        <v>0</v>
      </c>
    </row>
    <row r="55" spans="1:15" ht="17.25" customHeight="1">
      <c r="A55" s="124" t="s">
        <v>229</v>
      </c>
      <c r="B55" s="43"/>
      <c r="C55" s="127"/>
      <c r="D55" s="43"/>
      <c r="E55" s="43"/>
      <c r="F55" s="125">
        <v>73.13</v>
      </c>
      <c r="G55" s="125">
        <v>73.13</v>
      </c>
      <c r="H55" s="43"/>
      <c r="I55" s="125">
        <v>0</v>
      </c>
      <c r="J55" s="125">
        <v>0</v>
      </c>
      <c r="K55" s="125">
        <v>0</v>
      </c>
      <c r="L55" s="43"/>
      <c r="M55" s="43"/>
      <c r="N55" s="43"/>
      <c r="O55" s="125">
        <v>0</v>
      </c>
    </row>
    <row r="56" spans="1:15" ht="17.25" customHeight="1">
      <c r="A56" s="124" t="s">
        <v>230</v>
      </c>
      <c r="B56" s="43"/>
      <c r="C56" s="127"/>
      <c r="D56" s="43"/>
      <c r="E56" s="43"/>
      <c r="F56" s="125">
        <v>1945.98</v>
      </c>
      <c r="G56" s="125">
        <v>95.98</v>
      </c>
      <c r="H56" s="43"/>
      <c r="I56" s="125">
        <v>1850</v>
      </c>
      <c r="J56" s="125">
        <v>0</v>
      </c>
      <c r="K56" s="125">
        <v>0</v>
      </c>
      <c r="L56" s="43"/>
      <c r="M56" s="43"/>
      <c r="N56" s="43"/>
      <c r="O56" s="125">
        <v>0</v>
      </c>
    </row>
    <row r="57" spans="1:249" ht="17.25" customHeight="1">
      <c r="A57" s="124" t="s">
        <v>231</v>
      </c>
      <c r="B57" s="43"/>
      <c r="C57" s="127"/>
      <c r="D57" s="43"/>
      <c r="E57" s="43"/>
      <c r="F57" s="125">
        <v>724.73</v>
      </c>
      <c r="G57" s="125">
        <v>706.53</v>
      </c>
      <c r="H57" s="43"/>
      <c r="I57" s="125">
        <v>0</v>
      </c>
      <c r="J57" s="125">
        <v>0</v>
      </c>
      <c r="K57" s="125">
        <v>0</v>
      </c>
      <c r="L57" s="43"/>
      <c r="M57" s="43"/>
      <c r="N57" s="43"/>
      <c r="O57" s="125">
        <v>18.2</v>
      </c>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row>
    <row r="58" spans="1:249" ht="17.25" customHeight="1">
      <c r="A58" s="48"/>
      <c r="B58" s="25" t="s">
        <v>254</v>
      </c>
      <c r="C58" s="25" t="s">
        <v>249</v>
      </c>
      <c r="D58" s="25" t="s">
        <v>251</v>
      </c>
      <c r="E58" s="47" t="s">
        <v>252</v>
      </c>
      <c r="F58" s="70">
        <f>SUM(G58:L58)</f>
        <v>0</v>
      </c>
      <c r="G58" s="128"/>
      <c r="H58" s="80"/>
      <c r="I58" s="80"/>
      <c r="J58" s="80"/>
      <c r="K58" s="80"/>
      <c r="L58" s="129"/>
      <c r="M58" s="43"/>
      <c r="N58" s="43"/>
      <c r="O58" s="131">
        <v>18</v>
      </c>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row>
    <row r="59" spans="1:249" ht="17.25" customHeight="1">
      <c r="A59" s="48"/>
      <c r="B59" s="25" t="s">
        <v>254</v>
      </c>
      <c r="C59" s="25" t="s">
        <v>249</v>
      </c>
      <c r="D59" s="25" t="s">
        <v>251</v>
      </c>
      <c r="E59" s="47" t="s">
        <v>264</v>
      </c>
      <c r="F59" s="70">
        <f>SUM(G59:L59)</f>
        <v>0</v>
      </c>
      <c r="G59" s="80"/>
      <c r="H59" s="80"/>
      <c r="I59" s="80"/>
      <c r="J59" s="130"/>
      <c r="K59" s="130"/>
      <c r="L59" s="129"/>
      <c r="M59" s="43"/>
      <c r="N59" s="43"/>
      <c r="O59" s="131">
        <v>0.2</v>
      </c>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row>
    <row r="60" spans="1:249" ht="17.25" customHeight="1">
      <c r="A60" s="124" t="s">
        <v>232</v>
      </c>
      <c r="B60" s="43"/>
      <c r="C60" s="127"/>
      <c r="D60" s="43"/>
      <c r="E60" s="43"/>
      <c r="F60" s="125">
        <v>1959.19</v>
      </c>
      <c r="G60" s="125">
        <v>1852.51</v>
      </c>
      <c r="H60" s="43"/>
      <c r="I60" s="125">
        <v>0</v>
      </c>
      <c r="J60" s="125">
        <v>0</v>
      </c>
      <c r="K60" s="125">
        <v>0</v>
      </c>
      <c r="L60" s="43"/>
      <c r="M60" s="43"/>
      <c r="N60" s="43"/>
      <c r="O60" s="125">
        <v>106.68</v>
      </c>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row>
    <row r="61" spans="1:249" ht="17.25" customHeight="1">
      <c r="A61" s="48"/>
      <c r="B61" s="25" t="s">
        <v>237</v>
      </c>
      <c r="C61" s="25" t="s">
        <v>72</v>
      </c>
      <c r="D61" s="25" t="s">
        <v>121</v>
      </c>
      <c r="E61" s="47" t="s">
        <v>265</v>
      </c>
      <c r="F61" s="70"/>
      <c r="G61" s="128"/>
      <c r="H61" s="80"/>
      <c r="I61" s="80"/>
      <c r="J61" s="80"/>
      <c r="K61" s="80"/>
      <c r="L61" s="129"/>
      <c r="M61" s="43"/>
      <c r="N61" s="43"/>
      <c r="O61" s="43">
        <v>106.68</v>
      </c>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row>
    <row r="62" spans="1:249" ht="17.25" customHeight="1">
      <c r="A62" s="124" t="s">
        <v>233</v>
      </c>
      <c r="B62" s="43"/>
      <c r="C62" s="126"/>
      <c r="D62" s="43"/>
      <c r="E62" s="43"/>
      <c r="F62" s="125">
        <v>457.28</v>
      </c>
      <c r="G62" s="125">
        <v>457.28</v>
      </c>
      <c r="H62" s="43"/>
      <c r="I62" s="125">
        <v>0</v>
      </c>
      <c r="J62" s="125">
        <v>0</v>
      </c>
      <c r="K62" s="125">
        <v>0</v>
      </c>
      <c r="L62" s="43"/>
      <c r="M62" s="43"/>
      <c r="N62" s="43"/>
      <c r="O62" s="125">
        <v>0</v>
      </c>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row>
  </sheetData>
  <sheetProtection/>
  <mergeCells count="17">
    <mergeCell ref="M5:N5"/>
    <mergeCell ref="I5:I6"/>
    <mergeCell ref="J5:J6"/>
    <mergeCell ref="A1:O1"/>
    <mergeCell ref="N3:O3"/>
    <mergeCell ref="B4:D4"/>
    <mergeCell ref="F4:O4"/>
    <mergeCell ref="G5:H5"/>
    <mergeCell ref="O5:O6"/>
    <mergeCell ref="K5:K6"/>
    <mergeCell ref="L5:L6"/>
    <mergeCell ref="A4:A6"/>
    <mergeCell ref="B5:B6"/>
    <mergeCell ref="C5:C6"/>
    <mergeCell ref="D5:D6"/>
    <mergeCell ref="E4:E6"/>
    <mergeCell ref="F5:F6"/>
  </mergeCells>
  <printOptions horizontalCentered="1" verticalCentered="1"/>
  <pageMargins left="0" right="0" top="0" bottom="0" header="0" footer="0"/>
  <pageSetup horizontalDpi="600" verticalDpi="600" orientation="landscape" paperSize="9" scale="90" r:id="rId1"/>
</worksheet>
</file>

<file path=xl/worksheets/sheet27.xml><?xml version="1.0" encoding="utf-8"?>
<worksheet xmlns="http://schemas.openxmlformats.org/spreadsheetml/2006/main" xmlns:r="http://schemas.openxmlformats.org/officeDocument/2006/relationships">
  <sheetPr>
    <tabColor rgb="FF00B050"/>
  </sheetPr>
  <dimension ref="A1:J434"/>
  <sheetViews>
    <sheetView zoomScalePageLayoutView="0" workbookViewId="0" topLeftCell="A407">
      <selection activeCell="E10" sqref="E10"/>
    </sheetView>
  </sheetViews>
  <sheetFormatPr defaultColWidth="9.33203125" defaultRowHeight="11.25"/>
  <cols>
    <col min="1" max="1" width="16.33203125" style="0" customWidth="1"/>
    <col min="2" max="4" width="7.5" style="0" customWidth="1"/>
    <col min="5" max="5" width="42.33203125" style="0" customWidth="1"/>
    <col min="6" max="10" width="13.16015625" style="0" customWidth="1"/>
  </cols>
  <sheetData>
    <row r="1" spans="1:10" ht="27">
      <c r="A1" s="385" t="s">
        <v>62</v>
      </c>
      <c r="B1" s="385"/>
      <c r="C1" s="385"/>
      <c r="D1" s="385"/>
      <c r="E1" s="385"/>
      <c r="F1" s="385"/>
      <c r="G1" s="385"/>
      <c r="H1" s="385"/>
      <c r="I1" s="385"/>
      <c r="J1" s="385"/>
    </row>
    <row r="2" spans="1:10" ht="12">
      <c r="A2" s="231"/>
      <c r="B2" s="231"/>
      <c r="C2" s="231"/>
      <c r="D2" s="231"/>
      <c r="E2" s="231"/>
      <c r="F2" s="231"/>
      <c r="G2" s="231"/>
      <c r="H2" s="231"/>
      <c r="I2" s="439" t="s">
        <v>63</v>
      </c>
      <c r="J2" s="439"/>
    </row>
    <row r="3" spans="1:10" ht="12">
      <c r="A3" s="189" t="s">
        <v>193</v>
      </c>
      <c r="B3" s="247"/>
      <c r="C3" s="247"/>
      <c r="D3" s="247"/>
      <c r="E3" s="247"/>
      <c r="F3" s="231"/>
      <c r="G3" s="231"/>
      <c r="H3" s="231"/>
      <c r="I3" s="439" t="s">
        <v>24</v>
      </c>
      <c r="J3" s="440"/>
    </row>
    <row r="4" spans="1:10" ht="12">
      <c r="A4" s="433" t="s">
        <v>44</v>
      </c>
      <c r="B4" s="457" t="s">
        <v>57</v>
      </c>
      <c r="C4" s="457"/>
      <c r="D4" s="457"/>
      <c r="E4" s="458" t="s">
        <v>58</v>
      </c>
      <c r="F4" s="373" t="s">
        <v>46</v>
      </c>
      <c r="G4" s="374"/>
      <c r="H4" s="374"/>
      <c r="I4" s="374"/>
      <c r="J4" s="376"/>
    </row>
    <row r="5" spans="1:10" ht="12">
      <c r="A5" s="433"/>
      <c r="B5" s="459" t="s">
        <v>59</v>
      </c>
      <c r="C5" s="459" t="s">
        <v>60</v>
      </c>
      <c r="D5" s="459" t="s">
        <v>61</v>
      </c>
      <c r="E5" s="458"/>
      <c r="F5" s="437" t="s">
        <v>47</v>
      </c>
      <c r="G5" s="441" t="s">
        <v>48</v>
      </c>
      <c r="H5" s="442"/>
      <c r="I5" s="443"/>
      <c r="J5" s="437" t="s">
        <v>49</v>
      </c>
    </row>
    <row r="6" spans="1:10" ht="24">
      <c r="A6" s="433"/>
      <c r="B6" s="460"/>
      <c r="C6" s="460"/>
      <c r="D6" s="460"/>
      <c r="E6" s="458"/>
      <c r="F6" s="438"/>
      <c r="G6" s="236" t="s">
        <v>52</v>
      </c>
      <c r="H6" s="236" t="s">
        <v>53</v>
      </c>
      <c r="I6" s="236" t="s">
        <v>54</v>
      </c>
      <c r="J6" s="438"/>
    </row>
    <row r="7" spans="1:10" ht="19.5" customHeight="1">
      <c r="A7" s="251"/>
      <c r="B7" s="252"/>
      <c r="C7" s="252"/>
      <c r="D7" s="252"/>
      <c r="E7" s="253" t="s">
        <v>47</v>
      </c>
      <c r="F7" s="273">
        <f>F8+F29+F47+F65+F81+F97+F113+F127+F141+F157+F170+F186+F202+F218+F234+F248+F264+F280+F294+F311+F327+F343+F359+F376+F390+F406+F420</f>
        <v>42979.55999999999</v>
      </c>
      <c r="G7" s="273">
        <f>G8+G29+G47+G65+G81+G97+G113+G127+G141+G157+G170+G186+G202+G218+G234+G248+G264+G280+G294+G311+G327+G343+G359+G376+G390+G406+G420</f>
        <v>30009.25999999999</v>
      </c>
      <c r="H7" s="273">
        <f>H8+H29+H47+H65+H81+H97+H113+H127+H141+H157+H170+H186+H202+H218+H234+H248+H264+H280+H294+H311+H327+H343+H359+H376+H390+H406+H420</f>
        <v>5468.0999999999985</v>
      </c>
      <c r="I7" s="273">
        <f>I8+I29+I47+I65+I81+I97+I113+I127+I141+I157+I170+I186+I202+I218+I234+I248+I264+I280+I294+I311+I327+I343+I359+I376+I390+I406+I420</f>
        <v>859.1799999999998</v>
      </c>
      <c r="J7" s="273">
        <f>J8+J29+J47+J65+J81+J97+J113+J127+J141+J157+J170+J186+J202+J218+J234+J248+J264+J280+J294+J311+J327+J343+J359+J376+J390+J406+J420</f>
        <v>6643.0199999999995</v>
      </c>
    </row>
    <row r="8" spans="1:10" ht="27.75" customHeight="1">
      <c r="A8" s="251" t="s">
        <v>1098</v>
      </c>
      <c r="B8" s="252"/>
      <c r="C8" s="252"/>
      <c r="D8" s="252"/>
      <c r="E8" s="253" t="s">
        <v>47</v>
      </c>
      <c r="F8" s="273">
        <f>F9+F19+F23+F26</f>
        <v>1392.78</v>
      </c>
      <c r="G8" s="273">
        <f>G9+G19+G23+G26</f>
        <v>482.6</v>
      </c>
      <c r="H8" s="273">
        <f>H9+H19+H23+H26</f>
        <v>86.56</v>
      </c>
      <c r="I8" s="273">
        <f>I9+I19+I23+I26</f>
        <v>75.11</v>
      </c>
      <c r="J8" s="273">
        <f>J9+J19+J23+J26</f>
        <v>748.51</v>
      </c>
    </row>
    <row r="9" spans="1:10" ht="13.5" customHeight="1">
      <c r="A9" s="255"/>
      <c r="B9" s="289">
        <v>205</v>
      </c>
      <c r="C9" s="289"/>
      <c r="D9" s="289"/>
      <c r="E9" s="386" t="s">
        <v>276</v>
      </c>
      <c r="F9" s="360">
        <v>1171.57</v>
      </c>
      <c r="G9" s="361">
        <v>344.86</v>
      </c>
      <c r="H9" s="361">
        <v>76.88</v>
      </c>
      <c r="I9" s="361">
        <v>1.32</v>
      </c>
      <c r="J9" s="361">
        <v>748.51</v>
      </c>
    </row>
    <row r="10" spans="1:10" ht="13.5" customHeight="1">
      <c r="A10" s="231"/>
      <c r="B10" s="289"/>
      <c r="C10" s="294" t="s">
        <v>1099</v>
      </c>
      <c r="D10" s="294"/>
      <c r="E10" s="386" t="s">
        <v>186</v>
      </c>
      <c r="F10" s="360">
        <v>787.4</v>
      </c>
      <c r="G10" s="361">
        <v>344.86</v>
      </c>
      <c r="H10" s="361">
        <v>76.88</v>
      </c>
      <c r="I10" s="361">
        <v>1.32</v>
      </c>
      <c r="J10" s="361">
        <v>364.34</v>
      </c>
    </row>
    <row r="11" spans="1:10" ht="13.5" customHeight="1">
      <c r="A11" s="255"/>
      <c r="B11" s="289"/>
      <c r="C11" s="294"/>
      <c r="D11" s="294" t="s">
        <v>1099</v>
      </c>
      <c r="E11" s="386" t="s">
        <v>38</v>
      </c>
      <c r="F11" s="360">
        <v>423.06</v>
      </c>
      <c r="G11" s="361">
        <v>344.86</v>
      </c>
      <c r="H11" s="361">
        <v>76.88</v>
      </c>
      <c r="I11" s="361">
        <v>1.32</v>
      </c>
      <c r="J11" s="361">
        <v>0</v>
      </c>
    </row>
    <row r="12" spans="1:10" ht="13.5" customHeight="1">
      <c r="A12" s="255"/>
      <c r="B12" s="289"/>
      <c r="C12" s="294"/>
      <c r="D12" s="294" t="s">
        <v>1100</v>
      </c>
      <c r="E12" s="386" t="s">
        <v>39</v>
      </c>
      <c r="F12" s="360">
        <v>364.34</v>
      </c>
      <c r="G12" s="361">
        <v>0</v>
      </c>
      <c r="H12" s="361">
        <v>0</v>
      </c>
      <c r="I12" s="361">
        <v>0</v>
      </c>
      <c r="J12" s="361">
        <v>364.34</v>
      </c>
    </row>
    <row r="13" spans="1:10" ht="13.5" customHeight="1">
      <c r="A13" s="255"/>
      <c r="B13" s="289"/>
      <c r="C13" s="294" t="s">
        <v>1100</v>
      </c>
      <c r="D13" s="294"/>
      <c r="E13" s="386" t="s">
        <v>187</v>
      </c>
      <c r="F13" s="360">
        <v>8.62</v>
      </c>
      <c r="G13" s="361">
        <v>0</v>
      </c>
      <c r="H13" s="361">
        <v>0</v>
      </c>
      <c r="I13" s="361">
        <v>0</v>
      </c>
      <c r="J13" s="361">
        <v>8.62</v>
      </c>
    </row>
    <row r="14" spans="1:10" ht="13.5" customHeight="1">
      <c r="A14" s="255"/>
      <c r="B14" s="289"/>
      <c r="C14" s="294"/>
      <c r="D14" s="294" t="s">
        <v>1099</v>
      </c>
      <c r="E14" s="386" t="s">
        <v>188</v>
      </c>
      <c r="F14" s="360">
        <v>8.62</v>
      </c>
      <c r="G14" s="361">
        <v>0</v>
      </c>
      <c r="H14" s="361">
        <v>0</v>
      </c>
      <c r="I14" s="361">
        <v>0</v>
      </c>
      <c r="J14" s="361">
        <v>8.62</v>
      </c>
    </row>
    <row r="15" spans="1:10" ht="13.5" customHeight="1">
      <c r="A15" s="255"/>
      <c r="B15" s="289"/>
      <c r="C15" s="294" t="s">
        <v>1101</v>
      </c>
      <c r="D15" s="294"/>
      <c r="E15" s="386" t="s">
        <v>189</v>
      </c>
      <c r="F15" s="360">
        <v>5</v>
      </c>
      <c r="G15" s="361">
        <v>0</v>
      </c>
      <c r="H15" s="361">
        <v>0</v>
      </c>
      <c r="I15" s="361">
        <v>0</v>
      </c>
      <c r="J15" s="361">
        <v>5</v>
      </c>
    </row>
    <row r="16" spans="1:10" ht="13.5" customHeight="1">
      <c r="A16" s="255"/>
      <c r="B16" s="289"/>
      <c r="C16" s="294"/>
      <c r="D16" s="294" t="s">
        <v>1099</v>
      </c>
      <c r="E16" s="386" t="s">
        <v>190</v>
      </c>
      <c r="F16" s="360">
        <v>5</v>
      </c>
      <c r="G16" s="361">
        <v>0</v>
      </c>
      <c r="H16" s="361">
        <v>0</v>
      </c>
      <c r="I16" s="361">
        <v>0</v>
      </c>
      <c r="J16" s="361">
        <v>5</v>
      </c>
    </row>
    <row r="17" spans="1:10" ht="13.5" customHeight="1">
      <c r="A17" s="255"/>
      <c r="B17" s="289"/>
      <c r="C17" s="294" t="s">
        <v>1102</v>
      </c>
      <c r="D17" s="294"/>
      <c r="E17" s="386" t="s">
        <v>191</v>
      </c>
      <c r="F17" s="360">
        <v>370.55</v>
      </c>
      <c r="G17" s="361">
        <v>0</v>
      </c>
      <c r="H17" s="361">
        <v>0</v>
      </c>
      <c r="I17" s="361">
        <v>0</v>
      </c>
      <c r="J17" s="361">
        <v>370.55</v>
      </c>
    </row>
    <row r="18" spans="1:10" ht="13.5" customHeight="1">
      <c r="A18" s="255"/>
      <c r="B18" s="289"/>
      <c r="C18" s="294"/>
      <c r="D18" s="294">
        <v>99</v>
      </c>
      <c r="E18" s="386" t="s">
        <v>192</v>
      </c>
      <c r="F18" s="360">
        <v>370.55</v>
      </c>
      <c r="G18" s="361">
        <v>0</v>
      </c>
      <c r="H18" s="361">
        <v>0</v>
      </c>
      <c r="I18" s="361">
        <v>0</v>
      </c>
      <c r="J18" s="361">
        <v>370.55</v>
      </c>
    </row>
    <row r="19" spans="1:10" ht="13.5" customHeight="1">
      <c r="A19" s="255"/>
      <c r="B19" s="289">
        <v>208</v>
      </c>
      <c r="C19" s="294"/>
      <c r="D19" s="294"/>
      <c r="E19" s="386" t="s">
        <v>65</v>
      </c>
      <c r="F19" s="360">
        <v>147.19</v>
      </c>
      <c r="G19" s="361">
        <v>63.72</v>
      </c>
      <c r="H19" s="361">
        <v>9.68</v>
      </c>
      <c r="I19" s="361">
        <v>73.79</v>
      </c>
      <c r="J19" s="361">
        <v>0</v>
      </c>
    </row>
    <row r="20" spans="1:10" ht="13.5" customHeight="1">
      <c r="A20" s="255"/>
      <c r="B20" s="289"/>
      <c r="C20" s="294" t="s">
        <v>1103</v>
      </c>
      <c r="D20" s="294"/>
      <c r="E20" s="386" t="s">
        <v>31</v>
      </c>
      <c r="F20" s="360">
        <v>147.19</v>
      </c>
      <c r="G20" s="361">
        <v>63.72</v>
      </c>
      <c r="H20" s="361">
        <v>9.68</v>
      </c>
      <c r="I20" s="361">
        <v>73.79</v>
      </c>
      <c r="J20" s="361">
        <v>0</v>
      </c>
    </row>
    <row r="21" spans="1:10" ht="13.5" customHeight="1">
      <c r="A21" s="255"/>
      <c r="B21" s="289"/>
      <c r="C21" s="294"/>
      <c r="D21" s="294" t="s">
        <v>1099</v>
      </c>
      <c r="E21" s="386" t="s">
        <v>32</v>
      </c>
      <c r="F21" s="360">
        <v>83.47</v>
      </c>
      <c r="G21" s="361">
        <v>0</v>
      </c>
      <c r="H21" s="361">
        <v>9.68</v>
      </c>
      <c r="I21" s="361">
        <v>73.79</v>
      </c>
      <c r="J21" s="361">
        <v>0</v>
      </c>
    </row>
    <row r="22" spans="1:10" ht="13.5" customHeight="1">
      <c r="A22" s="255"/>
      <c r="B22" s="289"/>
      <c r="C22" s="294"/>
      <c r="D22" s="294" t="s">
        <v>1103</v>
      </c>
      <c r="E22" s="386" t="s">
        <v>34</v>
      </c>
      <c r="F22" s="360">
        <v>63.72</v>
      </c>
      <c r="G22" s="361">
        <v>63.72</v>
      </c>
      <c r="H22" s="361">
        <v>0</v>
      </c>
      <c r="I22" s="361">
        <v>0</v>
      </c>
      <c r="J22" s="361">
        <v>0</v>
      </c>
    </row>
    <row r="23" spans="1:10" ht="13.5" customHeight="1">
      <c r="A23" s="255"/>
      <c r="B23" s="289">
        <v>210</v>
      </c>
      <c r="C23" s="294"/>
      <c r="D23" s="294"/>
      <c r="E23" s="386" t="s">
        <v>70</v>
      </c>
      <c r="F23" s="360">
        <v>36.11</v>
      </c>
      <c r="G23" s="361">
        <v>36.11</v>
      </c>
      <c r="H23" s="361">
        <v>0</v>
      </c>
      <c r="I23" s="361">
        <v>0</v>
      </c>
      <c r="J23" s="361">
        <v>0</v>
      </c>
    </row>
    <row r="24" spans="1:10" ht="13.5" customHeight="1">
      <c r="A24" s="255"/>
      <c r="B24" s="289"/>
      <c r="C24" s="294">
        <v>11</v>
      </c>
      <c r="D24" s="294"/>
      <c r="E24" s="386" t="s">
        <v>35</v>
      </c>
      <c r="F24" s="360">
        <v>36.11</v>
      </c>
      <c r="G24" s="361">
        <v>36.11</v>
      </c>
      <c r="H24" s="361">
        <v>0</v>
      </c>
      <c r="I24" s="361">
        <v>0</v>
      </c>
      <c r="J24" s="361">
        <v>0</v>
      </c>
    </row>
    <row r="25" spans="1:10" ht="13.5" customHeight="1">
      <c r="A25" s="255"/>
      <c r="B25" s="289"/>
      <c r="C25" s="294"/>
      <c r="D25" s="294" t="s">
        <v>1099</v>
      </c>
      <c r="E25" s="386" t="s">
        <v>36</v>
      </c>
      <c r="F25" s="360">
        <v>36.11</v>
      </c>
      <c r="G25" s="361">
        <v>36.11</v>
      </c>
      <c r="H25" s="361">
        <v>0</v>
      </c>
      <c r="I25" s="361">
        <v>0</v>
      </c>
      <c r="J25" s="361">
        <v>0</v>
      </c>
    </row>
    <row r="26" spans="1:10" ht="13.5" customHeight="1">
      <c r="A26" s="255"/>
      <c r="B26" s="289">
        <v>221</v>
      </c>
      <c r="C26" s="294"/>
      <c r="D26" s="294"/>
      <c r="E26" s="386" t="s">
        <v>74</v>
      </c>
      <c r="F26" s="360">
        <v>37.91</v>
      </c>
      <c r="G26" s="361">
        <v>37.91</v>
      </c>
      <c r="H26" s="361">
        <v>0</v>
      </c>
      <c r="I26" s="361">
        <v>0</v>
      </c>
      <c r="J26" s="361">
        <v>0</v>
      </c>
    </row>
    <row r="27" spans="1:10" ht="13.5" customHeight="1">
      <c r="A27" s="255"/>
      <c r="B27" s="289"/>
      <c r="C27" s="294" t="s">
        <v>1100</v>
      </c>
      <c r="D27" s="294"/>
      <c r="E27" s="386" t="s">
        <v>40</v>
      </c>
      <c r="F27" s="360">
        <v>37.91</v>
      </c>
      <c r="G27" s="361">
        <v>37.91</v>
      </c>
      <c r="H27" s="361">
        <v>0</v>
      </c>
      <c r="I27" s="361">
        <v>0</v>
      </c>
      <c r="J27" s="361">
        <v>0</v>
      </c>
    </row>
    <row r="28" spans="1:10" ht="13.5" customHeight="1">
      <c r="A28" s="255"/>
      <c r="B28" s="289"/>
      <c r="C28" s="294"/>
      <c r="D28" s="294" t="s">
        <v>1099</v>
      </c>
      <c r="E28" s="386" t="s">
        <v>41</v>
      </c>
      <c r="F28" s="360">
        <v>37.91</v>
      </c>
      <c r="G28" s="361">
        <v>37.91</v>
      </c>
      <c r="H28" s="361">
        <v>0</v>
      </c>
      <c r="I28" s="361">
        <v>0</v>
      </c>
      <c r="J28" s="361">
        <v>0</v>
      </c>
    </row>
    <row r="29" spans="1:10" ht="16.5" customHeight="1">
      <c r="A29" s="251" t="s">
        <v>905</v>
      </c>
      <c r="B29" s="252"/>
      <c r="C29" s="252"/>
      <c r="D29" s="252"/>
      <c r="E29" s="274"/>
      <c r="F29" s="387">
        <f>F30+F37+F41+F44</f>
        <v>3075.9799999999996</v>
      </c>
      <c r="G29" s="387">
        <f>G30+G37+G41+G44</f>
        <v>2461.38</v>
      </c>
      <c r="H29" s="387">
        <f>H30+H37+H41+H44</f>
        <v>404.11</v>
      </c>
      <c r="I29" s="387">
        <f>I30+I37+I41+I44</f>
        <v>94.03999999999999</v>
      </c>
      <c r="J29" s="387">
        <f>J30+J37+J41+J44</f>
        <v>116.45</v>
      </c>
    </row>
    <row r="30" spans="1:10" ht="12">
      <c r="A30" s="255"/>
      <c r="B30" s="256" t="s">
        <v>1104</v>
      </c>
      <c r="C30" s="256"/>
      <c r="D30" s="256"/>
      <c r="E30" s="262" t="s">
        <v>1105</v>
      </c>
      <c r="F30" s="302">
        <v>2317</v>
      </c>
      <c r="G30" s="265">
        <f>G31+G33+G35</f>
        <v>1801.65</v>
      </c>
      <c r="H30" s="265">
        <f>H31+H33+H35</f>
        <v>397.44</v>
      </c>
      <c r="I30" s="265">
        <f>I31+I33+I35</f>
        <v>1.46</v>
      </c>
      <c r="J30" s="265">
        <f>J31+J33+J35</f>
        <v>116.45</v>
      </c>
    </row>
    <row r="31" spans="1:10" ht="12">
      <c r="A31" s="255"/>
      <c r="B31" s="256"/>
      <c r="C31" s="256" t="s">
        <v>1106</v>
      </c>
      <c r="D31" s="256"/>
      <c r="E31" s="262" t="s">
        <v>1107</v>
      </c>
      <c r="F31" s="302">
        <v>100</v>
      </c>
      <c r="G31" s="265">
        <f>G32</f>
        <v>0</v>
      </c>
      <c r="H31" s="265">
        <f>H32</f>
        <v>0</v>
      </c>
      <c r="I31" s="265">
        <f>I32</f>
        <v>0</v>
      </c>
      <c r="J31" s="265">
        <f>J32</f>
        <v>100</v>
      </c>
    </row>
    <row r="32" spans="1:10" ht="12">
      <c r="A32" s="255"/>
      <c r="B32" s="256"/>
      <c r="C32" s="256"/>
      <c r="D32" s="256" t="s">
        <v>1108</v>
      </c>
      <c r="E32" s="262" t="s">
        <v>1109</v>
      </c>
      <c r="F32" s="302">
        <v>100</v>
      </c>
      <c r="G32" s="265"/>
      <c r="H32" s="265"/>
      <c r="I32" s="265"/>
      <c r="J32" s="265">
        <v>100</v>
      </c>
    </row>
    <row r="33" spans="1:10" ht="12">
      <c r="A33" s="255"/>
      <c r="B33" s="256"/>
      <c r="C33" s="256" t="s">
        <v>1110</v>
      </c>
      <c r="D33" s="256"/>
      <c r="E33" s="262" t="s">
        <v>907</v>
      </c>
      <c r="F33" s="302">
        <v>2200.55</v>
      </c>
      <c r="G33" s="265">
        <f>G34</f>
        <v>1801.65</v>
      </c>
      <c r="H33" s="265">
        <f>H34</f>
        <v>397.44</v>
      </c>
      <c r="I33" s="265">
        <f>I34</f>
        <v>1.46</v>
      </c>
      <c r="J33" s="265">
        <f>J34</f>
        <v>0</v>
      </c>
    </row>
    <row r="34" spans="1:10" ht="12">
      <c r="A34" s="255"/>
      <c r="B34" s="256"/>
      <c r="C34" s="256"/>
      <c r="D34" s="256" t="s">
        <v>1111</v>
      </c>
      <c r="E34" s="262" t="s">
        <v>909</v>
      </c>
      <c r="F34" s="302">
        <v>2200.55</v>
      </c>
      <c r="G34" s="265">
        <v>1801.65</v>
      </c>
      <c r="H34" s="265">
        <v>397.44</v>
      </c>
      <c r="I34" s="265">
        <v>1.46</v>
      </c>
      <c r="J34" s="265"/>
    </row>
    <row r="35" spans="1:10" ht="12">
      <c r="A35" s="255"/>
      <c r="B35" s="256"/>
      <c r="C35" s="256" t="s">
        <v>1112</v>
      </c>
      <c r="D35" s="256"/>
      <c r="E35" s="262" t="s">
        <v>1113</v>
      </c>
      <c r="F35" s="302">
        <v>16.45</v>
      </c>
      <c r="G35" s="265">
        <f>G36</f>
        <v>0</v>
      </c>
      <c r="H35" s="265">
        <f>H36</f>
        <v>0</v>
      </c>
      <c r="I35" s="265">
        <f>I36</f>
        <v>0</v>
      </c>
      <c r="J35" s="265">
        <f>J36</f>
        <v>16.45</v>
      </c>
    </row>
    <row r="36" spans="1:10" ht="12">
      <c r="A36" s="255"/>
      <c r="B36" s="256"/>
      <c r="C36" s="256"/>
      <c r="D36" s="256" t="s">
        <v>1114</v>
      </c>
      <c r="E36" s="262" t="s">
        <v>1115</v>
      </c>
      <c r="F36" s="302">
        <v>16.45</v>
      </c>
      <c r="G36" s="265"/>
      <c r="H36" s="265"/>
      <c r="I36" s="265"/>
      <c r="J36" s="265">
        <v>16.45</v>
      </c>
    </row>
    <row r="37" spans="1:10" ht="12">
      <c r="A37" s="255"/>
      <c r="B37" s="75" t="s">
        <v>64</v>
      </c>
      <c r="C37" s="75"/>
      <c r="D37" s="75"/>
      <c r="E37" s="76" t="s">
        <v>65</v>
      </c>
      <c r="F37" s="302">
        <v>424.06</v>
      </c>
      <c r="G37" s="265">
        <f>G38</f>
        <v>324.81</v>
      </c>
      <c r="H37" s="265">
        <f>H38</f>
        <v>6.67</v>
      </c>
      <c r="I37" s="265">
        <f>I38</f>
        <v>92.58</v>
      </c>
      <c r="J37" s="265">
        <f>J38</f>
        <v>0</v>
      </c>
    </row>
    <row r="38" spans="1:10" ht="12">
      <c r="A38" s="255"/>
      <c r="B38" s="75"/>
      <c r="C38" s="75" t="s">
        <v>66</v>
      </c>
      <c r="D38" s="75"/>
      <c r="E38" s="76" t="s">
        <v>31</v>
      </c>
      <c r="F38" s="302">
        <v>424.06</v>
      </c>
      <c r="G38" s="265">
        <f>G39+G40</f>
        <v>324.81</v>
      </c>
      <c r="H38" s="265">
        <f>H39+H40</f>
        <v>6.67</v>
      </c>
      <c r="I38" s="265">
        <f>I39+I40</f>
        <v>92.58</v>
      </c>
      <c r="J38" s="265">
        <f>J39+J40</f>
        <v>0</v>
      </c>
    </row>
    <row r="39" spans="1:10" ht="12">
      <c r="A39" s="255"/>
      <c r="B39" s="75" t="s">
        <v>67</v>
      </c>
      <c r="C39" s="75" t="s">
        <v>67</v>
      </c>
      <c r="D39" s="75" t="s">
        <v>68</v>
      </c>
      <c r="E39" s="76" t="s">
        <v>33</v>
      </c>
      <c r="F39" s="302">
        <v>99.25</v>
      </c>
      <c r="G39" s="265"/>
      <c r="H39" s="265">
        <v>6.67</v>
      </c>
      <c r="I39" s="302">
        <v>92.58</v>
      </c>
      <c r="J39" s="265"/>
    </row>
    <row r="40" spans="1:10" ht="12">
      <c r="A40" s="255"/>
      <c r="B40" s="75" t="s">
        <v>67</v>
      </c>
      <c r="C40" s="75" t="s">
        <v>67</v>
      </c>
      <c r="D40" s="75" t="s">
        <v>66</v>
      </c>
      <c r="E40" s="76" t="s">
        <v>34</v>
      </c>
      <c r="F40" s="302">
        <v>324.81</v>
      </c>
      <c r="G40" s="265">
        <v>324.81</v>
      </c>
      <c r="H40" s="265"/>
      <c r="I40" s="302"/>
      <c r="J40" s="265"/>
    </row>
    <row r="41" spans="1:10" ht="12">
      <c r="A41" s="255"/>
      <c r="B41" s="75" t="s">
        <v>69</v>
      </c>
      <c r="C41" s="75"/>
      <c r="D41" s="75"/>
      <c r="E41" s="76" t="s">
        <v>70</v>
      </c>
      <c r="F41" s="302">
        <v>139.18</v>
      </c>
      <c r="G41" s="265">
        <f>G42</f>
        <v>139.18</v>
      </c>
      <c r="H41" s="265"/>
      <c r="I41" s="265"/>
      <c r="J41" s="265"/>
    </row>
    <row r="42" spans="1:10" ht="12">
      <c r="A42" s="255"/>
      <c r="B42" s="75"/>
      <c r="C42" s="75" t="s">
        <v>71</v>
      </c>
      <c r="D42" s="75"/>
      <c r="E42" s="76" t="s">
        <v>35</v>
      </c>
      <c r="F42" s="302">
        <v>139.18</v>
      </c>
      <c r="G42" s="265">
        <f>G43</f>
        <v>139.18</v>
      </c>
      <c r="H42" s="265"/>
      <c r="I42" s="265"/>
      <c r="J42" s="265"/>
    </row>
    <row r="43" spans="1:10" ht="12">
      <c r="A43" s="255"/>
      <c r="B43" s="75" t="s">
        <v>67</v>
      </c>
      <c r="C43" s="75" t="s">
        <v>67</v>
      </c>
      <c r="D43" s="75" t="s">
        <v>68</v>
      </c>
      <c r="E43" s="76" t="s">
        <v>37</v>
      </c>
      <c r="F43" s="302">
        <v>139.18</v>
      </c>
      <c r="G43" s="265">
        <v>139.18</v>
      </c>
      <c r="H43" s="265"/>
      <c r="I43" s="302"/>
      <c r="J43" s="265"/>
    </row>
    <row r="44" spans="1:10" ht="12">
      <c r="A44" s="255"/>
      <c r="B44" s="75" t="s">
        <v>73</v>
      </c>
      <c r="C44" s="75"/>
      <c r="D44" s="75"/>
      <c r="E44" s="76" t="s">
        <v>74</v>
      </c>
      <c r="F44" s="302">
        <v>195.74</v>
      </c>
      <c r="G44" s="265">
        <f>G45</f>
        <v>195.74</v>
      </c>
      <c r="H44" s="265"/>
      <c r="I44" s="265"/>
      <c r="J44" s="265"/>
    </row>
    <row r="45" spans="1:10" ht="12">
      <c r="A45" s="255"/>
      <c r="B45" s="75"/>
      <c r="C45" s="75" t="s">
        <v>68</v>
      </c>
      <c r="D45" s="75"/>
      <c r="E45" s="76" t="s">
        <v>40</v>
      </c>
      <c r="F45" s="302">
        <v>195.74</v>
      </c>
      <c r="G45" s="265">
        <f>G46</f>
        <v>195.74</v>
      </c>
      <c r="H45" s="265"/>
      <c r="I45" s="265"/>
      <c r="J45" s="265"/>
    </row>
    <row r="46" spans="1:10" ht="12">
      <c r="A46" s="255"/>
      <c r="B46" s="75" t="s">
        <v>67</v>
      </c>
      <c r="C46" s="75" t="s">
        <v>67</v>
      </c>
      <c r="D46" s="75" t="s">
        <v>75</v>
      </c>
      <c r="E46" s="76" t="s">
        <v>41</v>
      </c>
      <c r="F46" s="302">
        <v>195.74</v>
      </c>
      <c r="G46" s="302">
        <v>195.74</v>
      </c>
      <c r="H46" s="265"/>
      <c r="I46" s="266"/>
      <c r="J46" s="265"/>
    </row>
    <row r="47" spans="1:10" ht="36">
      <c r="A47" s="251" t="s">
        <v>940</v>
      </c>
      <c r="B47" s="388"/>
      <c r="C47" s="388"/>
      <c r="D47" s="388"/>
      <c r="E47" s="389"/>
      <c r="F47" s="387">
        <f>F48+F53+F58+F62</f>
        <v>1020.7899999999998</v>
      </c>
      <c r="G47" s="387">
        <f>G48+G53+G58+G62</f>
        <v>806.7800000000001</v>
      </c>
      <c r="H47" s="387">
        <f>H48+H53+H58+H62</f>
        <v>99.58999999999999</v>
      </c>
      <c r="I47" s="387">
        <f>I48+I53+I58+I62</f>
        <v>49.42</v>
      </c>
      <c r="J47" s="387">
        <f>J48+J53+J58+J62</f>
        <v>65</v>
      </c>
    </row>
    <row r="48" spans="1:10" ht="12">
      <c r="A48" s="255"/>
      <c r="B48" s="256" t="s">
        <v>275</v>
      </c>
      <c r="C48" s="256"/>
      <c r="D48" s="256"/>
      <c r="E48" s="262" t="s">
        <v>276</v>
      </c>
      <c r="F48" s="265">
        <f>F49+F51</f>
        <v>733.92</v>
      </c>
      <c r="G48" s="265">
        <f>G49+G51</f>
        <v>572.11</v>
      </c>
      <c r="H48" s="265">
        <f>H49+H51</f>
        <v>95.63</v>
      </c>
      <c r="I48" s="265">
        <f>I49+I51</f>
        <v>1.18</v>
      </c>
      <c r="J48" s="265">
        <f>J49+J51</f>
        <v>65</v>
      </c>
    </row>
    <row r="49" spans="1:10" ht="12">
      <c r="A49" s="231"/>
      <c r="B49" s="256" t="s">
        <v>275</v>
      </c>
      <c r="C49" s="256" t="s">
        <v>104</v>
      </c>
      <c r="D49" s="256"/>
      <c r="E49" s="262" t="s">
        <v>943</v>
      </c>
      <c r="F49" s="265">
        <f aca="true" t="shared" si="0" ref="F49:F54">SUM(G49:J49)</f>
        <v>668.92</v>
      </c>
      <c r="G49" s="265">
        <v>572.11</v>
      </c>
      <c r="H49" s="265">
        <v>95.63</v>
      </c>
      <c r="I49" s="265">
        <v>1.18</v>
      </c>
      <c r="J49" s="265"/>
    </row>
    <row r="50" spans="1:10" ht="12">
      <c r="A50" s="255"/>
      <c r="B50" s="256"/>
      <c r="C50" s="256"/>
      <c r="D50" s="256" t="s">
        <v>72</v>
      </c>
      <c r="E50" s="262" t="s">
        <v>945</v>
      </c>
      <c r="F50" s="265">
        <f t="shared" si="0"/>
        <v>668.92</v>
      </c>
      <c r="G50" s="265">
        <v>572.11</v>
      </c>
      <c r="H50" s="265">
        <v>95.63</v>
      </c>
      <c r="I50" s="265">
        <v>1.18</v>
      </c>
      <c r="J50" s="265"/>
    </row>
    <row r="51" spans="1:10" ht="12">
      <c r="A51" s="255"/>
      <c r="B51" s="256" t="s">
        <v>275</v>
      </c>
      <c r="C51" s="256" t="s">
        <v>105</v>
      </c>
      <c r="D51" s="256"/>
      <c r="E51" s="262" t="s">
        <v>947</v>
      </c>
      <c r="F51" s="265">
        <f t="shared" si="0"/>
        <v>65</v>
      </c>
      <c r="G51" s="265"/>
      <c r="H51" s="265"/>
      <c r="I51" s="265"/>
      <c r="J51" s="265">
        <v>65</v>
      </c>
    </row>
    <row r="52" spans="1:10" ht="12">
      <c r="A52" s="255"/>
      <c r="B52" s="256"/>
      <c r="C52" s="256"/>
      <c r="D52" s="256" t="s">
        <v>106</v>
      </c>
      <c r="E52" s="262" t="s">
        <v>949</v>
      </c>
      <c r="F52" s="265">
        <f t="shared" si="0"/>
        <v>65</v>
      </c>
      <c r="G52" s="265"/>
      <c r="H52" s="265"/>
      <c r="I52" s="265"/>
      <c r="J52" s="265">
        <v>65</v>
      </c>
    </row>
    <row r="53" spans="1:10" ht="12">
      <c r="A53" s="255"/>
      <c r="B53" s="75" t="s">
        <v>64</v>
      </c>
      <c r="C53" s="75"/>
      <c r="D53" s="75"/>
      <c r="E53" s="76" t="s">
        <v>65</v>
      </c>
      <c r="F53" s="265">
        <f t="shared" si="0"/>
        <v>156.94</v>
      </c>
      <c r="G53" s="265">
        <v>104.74</v>
      </c>
      <c r="H53" s="265">
        <v>3.96</v>
      </c>
      <c r="I53" s="265">
        <v>48.24</v>
      </c>
      <c r="J53" s="265"/>
    </row>
    <row r="54" spans="1:10" ht="12">
      <c r="A54" s="255"/>
      <c r="B54" s="75"/>
      <c r="C54" s="75" t="s">
        <v>66</v>
      </c>
      <c r="D54" s="75"/>
      <c r="E54" s="76" t="s">
        <v>31</v>
      </c>
      <c r="F54" s="265">
        <f t="shared" si="0"/>
        <v>156.94</v>
      </c>
      <c r="G54" s="265">
        <v>104.74</v>
      </c>
      <c r="H54" s="265">
        <v>3.96</v>
      </c>
      <c r="I54" s="265">
        <v>48.24</v>
      </c>
      <c r="J54" s="265"/>
    </row>
    <row r="55" spans="1:10" ht="12">
      <c r="A55" s="255"/>
      <c r="B55" s="75"/>
      <c r="C55" s="75"/>
      <c r="D55" s="75" t="s">
        <v>75</v>
      </c>
      <c r="E55" s="76" t="s">
        <v>32</v>
      </c>
      <c r="F55" s="265"/>
      <c r="G55" s="265"/>
      <c r="H55" s="265"/>
      <c r="I55" s="265"/>
      <c r="J55" s="265"/>
    </row>
    <row r="56" spans="1:10" ht="12">
      <c r="A56" s="255"/>
      <c r="B56" s="75" t="s">
        <v>67</v>
      </c>
      <c r="C56" s="75" t="s">
        <v>67</v>
      </c>
      <c r="D56" s="75" t="s">
        <v>68</v>
      </c>
      <c r="E56" s="76" t="s">
        <v>33</v>
      </c>
      <c r="F56" s="265">
        <f>SUM(G56:J56)</f>
        <v>52.2</v>
      </c>
      <c r="G56" s="265"/>
      <c r="H56" s="265">
        <v>3.96</v>
      </c>
      <c r="I56" s="302">
        <v>48.24</v>
      </c>
      <c r="J56" s="265"/>
    </row>
    <row r="57" spans="1:10" ht="12">
      <c r="A57" s="255"/>
      <c r="B57" s="75" t="s">
        <v>67</v>
      </c>
      <c r="C57" s="75" t="s">
        <v>67</v>
      </c>
      <c r="D57" s="75" t="s">
        <v>66</v>
      </c>
      <c r="E57" s="76" t="s">
        <v>34</v>
      </c>
      <c r="F57" s="265">
        <f>SUM(G57:J57)</f>
        <v>104.74</v>
      </c>
      <c r="G57" s="265">
        <v>104.74</v>
      </c>
      <c r="H57" s="265"/>
      <c r="I57" s="302"/>
      <c r="J57" s="265"/>
    </row>
    <row r="58" spans="1:10" ht="12">
      <c r="A58" s="255"/>
      <c r="B58" s="75" t="s">
        <v>69</v>
      </c>
      <c r="C58" s="75"/>
      <c r="D58" s="75"/>
      <c r="E58" s="76" t="s">
        <v>70</v>
      </c>
      <c r="F58" s="265">
        <f>SUM(G58:J58)</f>
        <v>67.81</v>
      </c>
      <c r="G58" s="265">
        <v>67.81</v>
      </c>
      <c r="H58" s="265"/>
      <c r="I58" s="265"/>
      <c r="J58" s="265"/>
    </row>
    <row r="59" spans="1:10" ht="12">
      <c r="A59" s="255"/>
      <c r="B59" s="75"/>
      <c r="C59" s="75" t="s">
        <v>71</v>
      </c>
      <c r="D59" s="75"/>
      <c r="E59" s="76" t="s">
        <v>35</v>
      </c>
      <c r="F59" s="265">
        <f>SUM(G59:J59)</f>
        <v>67.81</v>
      </c>
      <c r="G59" s="265">
        <v>67.81</v>
      </c>
      <c r="H59" s="265"/>
      <c r="I59" s="265"/>
      <c r="J59" s="265"/>
    </row>
    <row r="60" spans="1:10" ht="12">
      <c r="A60" s="255"/>
      <c r="B60" s="75"/>
      <c r="C60" s="75"/>
      <c r="D60" s="75" t="s">
        <v>75</v>
      </c>
      <c r="E60" s="76" t="s">
        <v>36</v>
      </c>
      <c r="F60" s="265"/>
      <c r="G60" s="265"/>
      <c r="H60" s="265"/>
      <c r="I60" s="265"/>
      <c r="J60" s="265"/>
    </row>
    <row r="61" spans="1:10" ht="12">
      <c r="A61" s="255"/>
      <c r="B61" s="75" t="s">
        <v>67</v>
      </c>
      <c r="C61" s="75" t="s">
        <v>67</v>
      </c>
      <c r="D61" s="75" t="s">
        <v>68</v>
      </c>
      <c r="E61" s="76" t="s">
        <v>37</v>
      </c>
      <c r="F61" s="265">
        <f>SUM(G61:J61)</f>
        <v>67.81</v>
      </c>
      <c r="G61" s="265">
        <v>67.81</v>
      </c>
      <c r="H61" s="265"/>
      <c r="I61" s="302"/>
      <c r="J61" s="265"/>
    </row>
    <row r="62" spans="1:10" ht="12">
      <c r="A62" s="255"/>
      <c r="B62" s="75" t="s">
        <v>73</v>
      </c>
      <c r="C62" s="75"/>
      <c r="D62" s="75"/>
      <c r="E62" s="76" t="s">
        <v>74</v>
      </c>
      <c r="F62" s="265">
        <f>SUM(G62:J62)</f>
        <v>62.12</v>
      </c>
      <c r="G62" s="265">
        <v>62.12</v>
      </c>
      <c r="H62" s="265"/>
      <c r="I62" s="265"/>
      <c r="J62" s="265"/>
    </row>
    <row r="63" spans="1:10" ht="12">
      <c r="A63" s="255"/>
      <c r="B63" s="75"/>
      <c r="C63" s="75" t="s">
        <v>68</v>
      </c>
      <c r="D63" s="75"/>
      <c r="E63" s="76" t="s">
        <v>40</v>
      </c>
      <c r="F63" s="265">
        <f>SUM(G63:J63)</f>
        <v>62.12</v>
      </c>
      <c r="G63" s="265">
        <v>62.12</v>
      </c>
      <c r="H63" s="265"/>
      <c r="I63" s="265"/>
      <c r="J63" s="265"/>
    </row>
    <row r="64" spans="1:10" ht="12">
      <c r="A64" s="255"/>
      <c r="B64" s="75" t="s">
        <v>67</v>
      </c>
      <c r="C64" s="75" t="s">
        <v>67</v>
      </c>
      <c r="D64" s="75" t="s">
        <v>75</v>
      </c>
      <c r="E64" s="76" t="s">
        <v>41</v>
      </c>
      <c r="F64" s="265">
        <f>SUM(G64:J64)</f>
        <v>62.12</v>
      </c>
      <c r="G64" s="302">
        <v>62.12</v>
      </c>
      <c r="H64" s="265"/>
      <c r="I64" s="266"/>
      <c r="J64" s="265"/>
    </row>
    <row r="65" spans="1:10" ht="36">
      <c r="A65" s="251" t="s">
        <v>437</v>
      </c>
      <c r="B65" s="388"/>
      <c r="C65" s="388"/>
      <c r="D65" s="388"/>
      <c r="E65" s="389"/>
      <c r="F65" s="275">
        <f>F66+F71+F75+F78</f>
        <v>2174.29</v>
      </c>
      <c r="G65" s="275">
        <f>G66+G71+G75+G78</f>
        <v>1862.43</v>
      </c>
      <c r="H65" s="275">
        <f>H66+H71+H75+H78</f>
        <v>148.94</v>
      </c>
      <c r="I65" s="275">
        <f>I66+I71+I75+I78</f>
        <v>67.92</v>
      </c>
      <c r="J65" s="275">
        <f>J66+J71+J75+J78</f>
        <v>95</v>
      </c>
    </row>
    <row r="66" spans="2:10" ht="12">
      <c r="B66" s="307">
        <v>205</v>
      </c>
      <c r="C66" s="261"/>
      <c r="D66" s="256"/>
      <c r="E66" s="255" t="s">
        <v>276</v>
      </c>
      <c r="F66" s="390">
        <f>G66+H66+I66+J66</f>
        <v>1576.17</v>
      </c>
      <c r="G66" s="390">
        <v>1334.57</v>
      </c>
      <c r="H66" s="390">
        <v>142.46</v>
      </c>
      <c r="I66" s="390">
        <v>4.14</v>
      </c>
      <c r="J66" s="390">
        <v>95</v>
      </c>
    </row>
    <row r="67" spans="2:10" ht="12">
      <c r="B67" s="307"/>
      <c r="C67" s="307">
        <v>3</v>
      </c>
      <c r="D67" s="391"/>
      <c r="E67" s="255" t="s">
        <v>199</v>
      </c>
      <c r="F67" s="390">
        <f>G67+H67+I67</f>
        <v>1481.17</v>
      </c>
      <c r="G67" s="390">
        <v>1334.57</v>
      </c>
      <c r="H67" s="390">
        <v>142.46</v>
      </c>
      <c r="I67" s="390">
        <v>4.14</v>
      </c>
      <c r="J67" s="259"/>
    </row>
    <row r="68" spans="2:10" ht="12">
      <c r="B68" s="307"/>
      <c r="C68" s="307"/>
      <c r="D68" s="307">
        <v>4</v>
      </c>
      <c r="E68" s="255" t="s">
        <v>200</v>
      </c>
      <c r="F68" s="390">
        <f>G68+H68+I68</f>
        <v>1481.17</v>
      </c>
      <c r="G68" s="390">
        <v>1334.57</v>
      </c>
      <c r="H68" s="390">
        <v>142.46</v>
      </c>
      <c r="I68" s="390">
        <v>4.14</v>
      </c>
      <c r="J68" s="259"/>
    </row>
    <row r="69" spans="2:10" ht="12">
      <c r="B69" s="261"/>
      <c r="C69" s="307">
        <v>9</v>
      </c>
      <c r="D69" s="261"/>
      <c r="E69" s="255" t="s">
        <v>191</v>
      </c>
      <c r="F69" s="390">
        <v>95</v>
      </c>
      <c r="G69" s="261"/>
      <c r="H69" s="261"/>
      <c r="I69" s="261"/>
      <c r="J69" s="390">
        <v>95</v>
      </c>
    </row>
    <row r="70" spans="2:10" ht="12">
      <c r="B70" s="307"/>
      <c r="C70" s="307"/>
      <c r="D70" s="307">
        <v>99</v>
      </c>
      <c r="E70" s="255" t="s">
        <v>192</v>
      </c>
      <c r="F70" s="390">
        <v>95</v>
      </c>
      <c r="G70" s="261"/>
      <c r="H70" s="261"/>
      <c r="I70" s="261"/>
      <c r="J70" s="390">
        <v>95</v>
      </c>
    </row>
    <row r="71" spans="2:10" ht="12">
      <c r="B71" s="307">
        <v>208</v>
      </c>
      <c r="C71" s="307"/>
      <c r="D71" s="307"/>
      <c r="E71" s="255" t="s">
        <v>65</v>
      </c>
      <c r="F71" s="390">
        <f aca="true" t="shared" si="1" ref="F71:F80">G71+H71+I71</f>
        <v>310.65</v>
      </c>
      <c r="G71" s="390">
        <v>240.39</v>
      </c>
      <c r="H71" s="390">
        <v>6.48</v>
      </c>
      <c r="I71" s="390">
        <v>63.78</v>
      </c>
      <c r="J71" s="259"/>
    </row>
    <row r="72" spans="2:10" ht="12">
      <c r="B72" s="307"/>
      <c r="C72" s="307">
        <v>5</v>
      </c>
      <c r="D72" s="307"/>
      <c r="E72" s="255" t="s">
        <v>31</v>
      </c>
      <c r="F72" s="390">
        <f t="shared" si="1"/>
        <v>310.65</v>
      </c>
      <c r="G72" s="390">
        <v>240.39</v>
      </c>
      <c r="H72" s="390">
        <v>6.48</v>
      </c>
      <c r="I72" s="390">
        <v>63.78</v>
      </c>
      <c r="J72" s="259"/>
    </row>
    <row r="73" spans="2:10" ht="12">
      <c r="B73" s="307"/>
      <c r="C73" s="307"/>
      <c r="D73" s="307">
        <v>2</v>
      </c>
      <c r="E73" s="255" t="s">
        <v>33</v>
      </c>
      <c r="F73" s="390">
        <f t="shared" si="1"/>
        <v>70.26</v>
      </c>
      <c r="G73" s="390">
        <v>0</v>
      </c>
      <c r="H73" s="390">
        <v>6.48</v>
      </c>
      <c r="I73" s="390">
        <v>63.78</v>
      </c>
      <c r="J73" s="259"/>
    </row>
    <row r="74" spans="2:10" ht="12">
      <c r="B74" s="307"/>
      <c r="C74" s="307"/>
      <c r="D74" s="307">
        <v>5</v>
      </c>
      <c r="E74" s="255" t="s">
        <v>34</v>
      </c>
      <c r="F74" s="390">
        <f t="shared" si="1"/>
        <v>240.39</v>
      </c>
      <c r="G74" s="390">
        <v>240.39</v>
      </c>
      <c r="H74" s="259"/>
      <c r="I74" s="259"/>
      <c r="J74" s="259"/>
    </row>
    <row r="75" spans="2:10" ht="12">
      <c r="B75" s="307">
        <v>210</v>
      </c>
      <c r="C75" s="307"/>
      <c r="D75" s="307"/>
      <c r="E75" s="255" t="s">
        <v>70</v>
      </c>
      <c r="F75" s="390">
        <f t="shared" si="1"/>
        <v>142.46</v>
      </c>
      <c r="G75" s="390">
        <v>142.46</v>
      </c>
      <c r="H75" s="259"/>
      <c r="I75" s="71"/>
      <c r="J75" s="259"/>
    </row>
    <row r="76" spans="2:10" ht="12">
      <c r="B76" s="307"/>
      <c r="C76" s="307">
        <v>11</v>
      </c>
      <c r="D76" s="307"/>
      <c r="E76" s="255" t="s">
        <v>35</v>
      </c>
      <c r="F76" s="390">
        <f t="shared" si="1"/>
        <v>142.46</v>
      </c>
      <c r="G76" s="390">
        <v>142.46</v>
      </c>
      <c r="H76" s="259"/>
      <c r="I76" s="259"/>
      <c r="J76" s="259"/>
    </row>
    <row r="77" spans="2:10" ht="12">
      <c r="B77" s="307"/>
      <c r="C77" s="307"/>
      <c r="D77" s="307">
        <v>2</v>
      </c>
      <c r="E77" s="255" t="s">
        <v>37</v>
      </c>
      <c r="F77" s="390">
        <f t="shared" si="1"/>
        <v>142.46</v>
      </c>
      <c r="G77" s="390">
        <v>142.46</v>
      </c>
      <c r="H77" s="259"/>
      <c r="I77" s="259"/>
      <c r="J77" s="259"/>
    </row>
    <row r="78" spans="2:10" ht="12">
      <c r="B78" s="307">
        <v>221</v>
      </c>
      <c r="C78" s="307"/>
      <c r="D78" s="307"/>
      <c r="E78" s="255" t="s">
        <v>74</v>
      </c>
      <c r="F78" s="390">
        <f t="shared" si="1"/>
        <v>145.01</v>
      </c>
      <c r="G78" s="390">
        <v>145.01</v>
      </c>
      <c r="H78" s="259"/>
      <c r="I78" s="259"/>
      <c r="J78" s="259"/>
    </row>
    <row r="79" spans="2:10" ht="12">
      <c r="B79" s="307"/>
      <c r="C79" s="307">
        <v>2</v>
      </c>
      <c r="D79" s="307"/>
      <c r="E79" s="255" t="s">
        <v>40</v>
      </c>
      <c r="F79" s="390">
        <f t="shared" si="1"/>
        <v>145.01</v>
      </c>
      <c r="G79" s="390">
        <v>145.01</v>
      </c>
      <c r="H79" s="259"/>
      <c r="I79" s="259"/>
      <c r="J79" s="259"/>
    </row>
    <row r="80" spans="2:10" ht="12">
      <c r="B80" s="307"/>
      <c r="C80" s="307"/>
      <c r="D80" s="307">
        <v>1</v>
      </c>
      <c r="E80" s="255" t="s">
        <v>41</v>
      </c>
      <c r="F80" s="390">
        <f t="shared" si="1"/>
        <v>145.01</v>
      </c>
      <c r="G80" s="390">
        <v>145.01</v>
      </c>
      <c r="H80" s="259"/>
      <c r="I80" s="259"/>
      <c r="J80" s="259"/>
    </row>
    <row r="81" spans="1:10" ht="24">
      <c r="A81" s="251" t="s">
        <v>1116</v>
      </c>
      <c r="B81" s="252"/>
      <c r="C81" s="252"/>
      <c r="D81" s="252"/>
      <c r="E81" s="274"/>
      <c r="F81" s="309">
        <f>F82+F87+F91+F94</f>
        <v>3241.9300000000003</v>
      </c>
      <c r="G81" s="309">
        <f>G82+G87+G91+G94</f>
        <v>2043.12</v>
      </c>
      <c r="H81" s="309">
        <f>H82+H87+H91+H94</f>
        <v>651.63</v>
      </c>
      <c r="I81" s="309">
        <f>I82+I87+I91+I94</f>
        <v>30.18</v>
      </c>
      <c r="J81" s="309">
        <f>J82+J87+J91+J94</f>
        <v>517</v>
      </c>
    </row>
    <row r="82" spans="2:10" ht="12">
      <c r="B82" s="392" t="s">
        <v>1117</v>
      </c>
      <c r="C82" s="75"/>
      <c r="D82" s="75"/>
      <c r="E82" s="393" t="s">
        <v>1105</v>
      </c>
      <c r="F82" s="390">
        <f>F83+F85</f>
        <v>2674.85</v>
      </c>
      <c r="G82" s="390">
        <f>G83+G85</f>
        <v>1506.32</v>
      </c>
      <c r="H82" s="390">
        <f>H83+H85</f>
        <v>648.97</v>
      </c>
      <c r="I82" s="390">
        <f>I83+I85</f>
        <v>2.56</v>
      </c>
      <c r="J82" s="390">
        <f>J83+J85</f>
        <v>517</v>
      </c>
    </row>
    <row r="83" spans="2:10" ht="12">
      <c r="B83" s="75"/>
      <c r="C83" s="392" t="s">
        <v>1118</v>
      </c>
      <c r="D83" s="75"/>
      <c r="E83" s="393" t="s">
        <v>1107</v>
      </c>
      <c r="F83" s="390">
        <f>F84</f>
        <v>2167.85</v>
      </c>
      <c r="G83" s="258">
        <v>1506.32</v>
      </c>
      <c r="H83" s="258">
        <v>648.97</v>
      </c>
      <c r="I83" s="258">
        <v>2.56</v>
      </c>
      <c r="J83" s="258">
        <v>10</v>
      </c>
    </row>
    <row r="84" spans="2:10" ht="12">
      <c r="B84" s="75" t="s">
        <v>67</v>
      </c>
      <c r="C84" s="75" t="s">
        <v>67</v>
      </c>
      <c r="D84" s="392" t="s">
        <v>1119</v>
      </c>
      <c r="E84" s="393" t="s">
        <v>904</v>
      </c>
      <c r="F84" s="390">
        <v>2167.85</v>
      </c>
      <c r="G84" s="258">
        <v>1506.32</v>
      </c>
      <c r="H84" s="258">
        <v>648.97</v>
      </c>
      <c r="I84" s="390">
        <v>2.56</v>
      </c>
      <c r="J84" s="258">
        <v>10</v>
      </c>
    </row>
    <row r="85" spans="2:10" ht="12">
      <c r="B85" s="75" t="s">
        <v>67</v>
      </c>
      <c r="C85" s="392" t="s">
        <v>1120</v>
      </c>
      <c r="D85" s="75"/>
      <c r="E85" s="393" t="s">
        <v>1121</v>
      </c>
      <c r="F85" s="390">
        <v>507</v>
      </c>
      <c r="G85" s="259"/>
      <c r="H85" s="259"/>
      <c r="I85" s="390"/>
      <c r="J85" s="258">
        <v>507</v>
      </c>
    </row>
    <row r="86" spans="2:10" ht="12">
      <c r="B86" s="75"/>
      <c r="C86" s="75"/>
      <c r="D86" s="392" t="s">
        <v>1122</v>
      </c>
      <c r="E86" s="393" t="s">
        <v>1115</v>
      </c>
      <c r="F86" s="390">
        <v>507</v>
      </c>
      <c r="G86" s="259"/>
      <c r="H86" s="259"/>
      <c r="I86" s="259"/>
      <c r="J86" s="258">
        <v>507</v>
      </c>
    </row>
    <row r="87" spans="2:10" ht="12">
      <c r="B87" s="392" t="s">
        <v>1123</v>
      </c>
      <c r="C87" s="75"/>
      <c r="D87" s="75"/>
      <c r="E87" s="393" t="s">
        <v>1124</v>
      </c>
      <c r="F87" s="390">
        <v>300.17</v>
      </c>
      <c r="G87" s="258">
        <v>269.89</v>
      </c>
      <c r="H87" s="258">
        <v>2.66</v>
      </c>
      <c r="I87" s="258">
        <v>27.62</v>
      </c>
      <c r="J87" s="259"/>
    </row>
    <row r="88" spans="2:10" ht="12">
      <c r="B88" s="75" t="s">
        <v>67</v>
      </c>
      <c r="C88" s="392" t="s">
        <v>1125</v>
      </c>
      <c r="D88" s="75"/>
      <c r="E88" s="393" t="s">
        <v>1126</v>
      </c>
      <c r="F88" s="390">
        <f>SUM(F89:F90)</f>
        <v>300.16999999999996</v>
      </c>
      <c r="G88" s="265">
        <v>269.89</v>
      </c>
      <c r="H88" s="265">
        <v>2.66</v>
      </c>
      <c r="I88" s="394">
        <v>27.62</v>
      </c>
      <c r="J88" s="265"/>
    </row>
    <row r="89" spans="2:10" ht="12">
      <c r="B89" s="75"/>
      <c r="C89" s="75"/>
      <c r="D89" s="392" t="s">
        <v>1118</v>
      </c>
      <c r="E89" s="393" t="s">
        <v>1127</v>
      </c>
      <c r="F89" s="390">
        <f>SUM(G89:I89)</f>
        <v>30.28</v>
      </c>
      <c r="G89" s="259"/>
      <c r="H89" s="258">
        <v>2.66</v>
      </c>
      <c r="I89" s="258">
        <v>27.62</v>
      </c>
      <c r="J89" s="259"/>
    </row>
    <row r="90" spans="2:10" ht="12">
      <c r="B90" s="75"/>
      <c r="C90" s="75"/>
      <c r="D90" s="392" t="s">
        <v>1125</v>
      </c>
      <c r="E90" s="393" t="s">
        <v>1128</v>
      </c>
      <c r="F90" s="390">
        <v>269.89</v>
      </c>
      <c r="G90" s="258">
        <v>269.89</v>
      </c>
      <c r="H90" s="259"/>
      <c r="I90" s="259"/>
      <c r="J90" s="259"/>
    </row>
    <row r="91" spans="2:10" ht="12">
      <c r="B91" s="392" t="s">
        <v>1129</v>
      </c>
      <c r="C91" s="75" t="s">
        <v>67</v>
      </c>
      <c r="D91" s="75"/>
      <c r="E91" s="393" t="s">
        <v>1130</v>
      </c>
      <c r="F91" s="394">
        <v>103.28</v>
      </c>
      <c r="G91" s="394">
        <v>103.28</v>
      </c>
      <c r="H91" s="259"/>
      <c r="I91" s="259"/>
      <c r="J91" s="259"/>
    </row>
    <row r="92" spans="2:10" ht="12">
      <c r="B92" s="75"/>
      <c r="C92" s="392" t="s">
        <v>1131</v>
      </c>
      <c r="D92" s="75"/>
      <c r="E92" s="393" t="s">
        <v>1132</v>
      </c>
      <c r="F92" s="265">
        <v>103.28</v>
      </c>
      <c r="G92" s="265">
        <v>103.28</v>
      </c>
      <c r="H92" s="259"/>
      <c r="I92" s="259"/>
      <c r="J92" s="259"/>
    </row>
    <row r="93" spans="2:10" ht="12">
      <c r="B93" s="75"/>
      <c r="C93" s="75"/>
      <c r="D93" s="392" t="s">
        <v>1118</v>
      </c>
      <c r="E93" s="393" t="s">
        <v>1133</v>
      </c>
      <c r="F93" s="265">
        <v>103.28</v>
      </c>
      <c r="G93" s="265">
        <v>103.28</v>
      </c>
      <c r="H93" s="259"/>
      <c r="I93" s="259"/>
      <c r="J93" s="259"/>
    </row>
    <row r="94" spans="2:10" ht="12">
      <c r="B94" s="392" t="s">
        <v>1134</v>
      </c>
      <c r="C94" s="75"/>
      <c r="D94" s="75"/>
      <c r="E94" s="393" t="s">
        <v>1135</v>
      </c>
      <c r="F94" s="394">
        <v>163.63</v>
      </c>
      <c r="G94" s="394">
        <v>163.63</v>
      </c>
      <c r="H94" s="259"/>
      <c r="I94" s="261"/>
      <c r="J94" s="259"/>
    </row>
    <row r="95" spans="2:10" ht="12">
      <c r="B95" s="75"/>
      <c r="C95" s="392" t="s">
        <v>1118</v>
      </c>
      <c r="D95" s="75"/>
      <c r="E95" s="393" t="s">
        <v>1136</v>
      </c>
      <c r="F95" s="394">
        <v>163.63</v>
      </c>
      <c r="G95" s="394">
        <v>163.63</v>
      </c>
      <c r="H95" s="259"/>
      <c r="I95" s="261"/>
      <c r="J95" s="259"/>
    </row>
    <row r="96" spans="2:10" ht="12">
      <c r="B96" s="256"/>
      <c r="C96" s="256"/>
      <c r="D96" s="256" t="s">
        <v>1108</v>
      </c>
      <c r="E96" s="262" t="s">
        <v>1137</v>
      </c>
      <c r="F96" s="265">
        <v>163.63</v>
      </c>
      <c r="G96" s="265">
        <v>163.63</v>
      </c>
      <c r="H96" s="259"/>
      <c r="I96" s="259"/>
      <c r="J96" s="259"/>
    </row>
    <row r="97" spans="1:10" ht="24">
      <c r="A97" s="251" t="s">
        <v>1138</v>
      </c>
      <c r="B97" s="395"/>
      <c r="C97" s="395"/>
      <c r="D97" s="395"/>
      <c r="E97" s="395"/>
      <c r="F97" s="396">
        <f>F98+F103+F107+F110</f>
        <v>3864.46</v>
      </c>
      <c r="G97" s="396">
        <f>G98+G103+G107+G110</f>
        <v>2743.18</v>
      </c>
      <c r="H97" s="396">
        <f>H98+H103+H107+H110</f>
        <v>770.5500000000001</v>
      </c>
      <c r="I97" s="396">
        <f>I98+I103+I107+I110</f>
        <v>50.73</v>
      </c>
      <c r="J97" s="396">
        <f>J98+J103+J107+J110</f>
        <v>300</v>
      </c>
    </row>
    <row r="98" spans="2:10" ht="12">
      <c r="B98" s="256" t="s">
        <v>1104</v>
      </c>
      <c r="C98" s="256"/>
      <c r="D98" s="256"/>
      <c r="E98" s="314" t="s">
        <v>1105</v>
      </c>
      <c r="F98" s="263">
        <f>SUM(G98:J98)</f>
        <v>3091.21</v>
      </c>
      <c r="G98" s="263">
        <v>2020.43</v>
      </c>
      <c r="H98" s="263">
        <v>767.1</v>
      </c>
      <c r="I98" s="263">
        <v>3.68</v>
      </c>
      <c r="J98" s="263">
        <v>300</v>
      </c>
    </row>
    <row r="99" spans="2:10" ht="12">
      <c r="B99" s="256"/>
      <c r="C99" s="256" t="s">
        <v>1106</v>
      </c>
      <c r="D99" s="256"/>
      <c r="E99" s="314" t="s">
        <v>1107</v>
      </c>
      <c r="F99" s="263">
        <f aca="true" t="shared" si="2" ref="F99:F112">SUM(G99:J99)</f>
        <v>2826.21</v>
      </c>
      <c r="G99" s="263">
        <v>2020.43</v>
      </c>
      <c r="H99" s="263">
        <v>767.1</v>
      </c>
      <c r="I99" s="263">
        <v>3.68</v>
      </c>
      <c r="J99" s="263">
        <v>35</v>
      </c>
    </row>
    <row r="100" spans="2:10" ht="12">
      <c r="B100" s="397"/>
      <c r="C100" s="397"/>
      <c r="D100" s="398" t="s">
        <v>1119</v>
      </c>
      <c r="E100" s="314" t="s">
        <v>904</v>
      </c>
      <c r="F100" s="263">
        <f t="shared" si="2"/>
        <v>2826.21</v>
      </c>
      <c r="G100" s="263">
        <v>2020.43</v>
      </c>
      <c r="H100" s="263">
        <v>767.1</v>
      </c>
      <c r="I100" s="263">
        <v>3.68</v>
      </c>
      <c r="J100" s="263">
        <v>35</v>
      </c>
    </row>
    <row r="101" spans="2:10" ht="12">
      <c r="B101" s="397"/>
      <c r="C101" s="398" t="s">
        <v>1120</v>
      </c>
      <c r="D101" s="397"/>
      <c r="E101" s="314" t="s">
        <v>1113</v>
      </c>
      <c r="F101" s="263">
        <f t="shared" si="2"/>
        <v>265</v>
      </c>
      <c r="G101" s="263"/>
      <c r="H101" s="263"/>
      <c r="I101" s="263"/>
      <c r="J101" s="263">
        <v>265</v>
      </c>
    </row>
    <row r="102" spans="2:10" ht="12">
      <c r="B102" s="397" t="s">
        <v>67</v>
      </c>
      <c r="C102" s="397" t="s">
        <v>67</v>
      </c>
      <c r="D102" s="398" t="s">
        <v>1122</v>
      </c>
      <c r="E102" s="314" t="s">
        <v>1115</v>
      </c>
      <c r="F102" s="263">
        <f t="shared" si="2"/>
        <v>265</v>
      </c>
      <c r="G102" s="263"/>
      <c r="H102" s="263"/>
      <c r="I102" s="322"/>
      <c r="J102" s="263">
        <v>265</v>
      </c>
    </row>
    <row r="103" spans="2:10" ht="12">
      <c r="B103" s="397" t="s">
        <v>64</v>
      </c>
      <c r="C103" s="397"/>
      <c r="D103" s="397"/>
      <c r="E103" s="76" t="s">
        <v>65</v>
      </c>
      <c r="F103" s="263">
        <f t="shared" si="2"/>
        <v>416.07</v>
      </c>
      <c r="G103" s="263">
        <v>365.57</v>
      </c>
      <c r="H103" s="263">
        <v>3.45</v>
      </c>
      <c r="I103" s="322">
        <v>47.05</v>
      </c>
      <c r="J103" s="263"/>
    </row>
    <row r="104" spans="2:10" ht="12">
      <c r="B104" s="397"/>
      <c r="C104" s="397" t="s">
        <v>66</v>
      </c>
      <c r="D104" s="397"/>
      <c r="E104" s="76" t="s">
        <v>31</v>
      </c>
      <c r="F104" s="263">
        <f t="shared" si="2"/>
        <v>416.07</v>
      </c>
      <c r="G104" s="263">
        <v>365.57</v>
      </c>
      <c r="H104" s="263">
        <v>3.45</v>
      </c>
      <c r="I104" s="263">
        <v>47.05</v>
      </c>
      <c r="J104" s="263"/>
    </row>
    <row r="105" spans="2:10" ht="12">
      <c r="B105" s="397" t="s">
        <v>67</v>
      </c>
      <c r="C105" s="397" t="s">
        <v>67</v>
      </c>
      <c r="D105" s="397" t="s">
        <v>68</v>
      </c>
      <c r="E105" s="76" t="s">
        <v>33</v>
      </c>
      <c r="F105" s="263">
        <f t="shared" si="2"/>
        <v>50.5</v>
      </c>
      <c r="G105" s="263"/>
      <c r="H105" s="263">
        <v>3.45</v>
      </c>
      <c r="I105" s="263">
        <v>47.05</v>
      </c>
      <c r="J105" s="263"/>
    </row>
    <row r="106" spans="2:10" ht="12">
      <c r="B106" s="397" t="s">
        <v>67</v>
      </c>
      <c r="C106" s="397" t="s">
        <v>67</v>
      </c>
      <c r="D106" s="397" t="s">
        <v>66</v>
      </c>
      <c r="E106" s="76" t="s">
        <v>34</v>
      </c>
      <c r="F106" s="263">
        <f t="shared" si="2"/>
        <v>365.57</v>
      </c>
      <c r="G106" s="263">
        <v>365.57</v>
      </c>
      <c r="H106" s="263"/>
      <c r="I106" s="322"/>
      <c r="J106" s="263"/>
    </row>
    <row r="107" spans="2:10" ht="12">
      <c r="B107" s="397" t="s">
        <v>69</v>
      </c>
      <c r="C107" s="397"/>
      <c r="D107" s="397"/>
      <c r="E107" s="76" t="s">
        <v>70</v>
      </c>
      <c r="F107" s="263">
        <f t="shared" si="2"/>
        <v>137.54</v>
      </c>
      <c r="G107" s="263">
        <v>137.54</v>
      </c>
      <c r="H107" s="263"/>
      <c r="I107" s="263"/>
      <c r="J107" s="263"/>
    </row>
    <row r="108" spans="2:10" ht="12">
      <c r="B108" s="397"/>
      <c r="C108" s="397" t="s">
        <v>71</v>
      </c>
      <c r="D108" s="397"/>
      <c r="E108" s="76" t="s">
        <v>35</v>
      </c>
      <c r="F108" s="263">
        <f t="shared" si="2"/>
        <v>137.54</v>
      </c>
      <c r="G108" s="263">
        <v>137.54</v>
      </c>
      <c r="H108" s="263"/>
      <c r="I108" s="263"/>
      <c r="J108" s="263"/>
    </row>
    <row r="109" spans="2:10" ht="12">
      <c r="B109" s="397" t="s">
        <v>67</v>
      </c>
      <c r="C109" s="397" t="s">
        <v>67</v>
      </c>
      <c r="D109" s="397" t="s">
        <v>68</v>
      </c>
      <c r="E109" s="76" t="s">
        <v>37</v>
      </c>
      <c r="F109" s="263">
        <f t="shared" si="2"/>
        <v>137.54</v>
      </c>
      <c r="G109" s="322">
        <v>137.54</v>
      </c>
      <c r="H109" s="263"/>
      <c r="I109" s="263"/>
      <c r="J109" s="263"/>
    </row>
    <row r="110" spans="2:10" ht="12">
      <c r="B110" s="397" t="s">
        <v>73</v>
      </c>
      <c r="C110" s="397"/>
      <c r="D110" s="397"/>
      <c r="E110" s="76" t="s">
        <v>74</v>
      </c>
      <c r="F110" s="263">
        <f t="shared" si="2"/>
        <v>219.64</v>
      </c>
      <c r="G110" s="263">
        <v>219.64</v>
      </c>
      <c r="H110" s="263"/>
      <c r="I110" s="263"/>
      <c r="J110" s="263"/>
    </row>
    <row r="111" spans="2:10" ht="12">
      <c r="B111" s="397"/>
      <c r="C111" s="397" t="s">
        <v>68</v>
      </c>
      <c r="D111" s="397"/>
      <c r="E111" s="76" t="s">
        <v>40</v>
      </c>
      <c r="F111" s="263">
        <f t="shared" si="2"/>
        <v>219.64</v>
      </c>
      <c r="G111" s="263">
        <v>219.64</v>
      </c>
      <c r="H111" s="263"/>
      <c r="I111" s="263"/>
      <c r="J111" s="263"/>
    </row>
    <row r="112" spans="2:10" ht="12">
      <c r="B112" s="397" t="s">
        <v>67</v>
      </c>
      <c r="C112" s="397" t="s">
        <v>67</v>
      </c>
      <c r="D112" s="397" t="s">
        <v>75</v>
      </c>
      <c r="E112" s="76" t="s">
        <v>41</v>
      </c>
      <c r="F112" s="263">
        <f t="shared" si="2"/>
        <v>219.64</v>
      </c>
      <c r="G112" s="322">
        <v>219.64</v>
      </c>
      <c r="H112" s="263"/>
      <c r="I112" s="264"/>
      <c r="J112" s="263"/>
    </row>
    <row r="113" spans="1:10" ht="24">
      <c r="A113" s="251" t="s">
        <v>983</v>
      </c>
      <c r="B113" s="399"/>
      <c r="C113" s="399"/>
      <c r="D113" s="399"/>
      <c r="E113" s="389" t="s">
        <v>47</v>
      </c>
      <c r="F113" s="400">
        <f>F114+F117+F121+F124</f>
        <v>1959.1899999999998</v>
      </c>
      <c r="G113" s="400">
        <f>G114+G117+G121+G124</f>
        <v>1669.6599999999999</v>
      </c>
      <c r="H113" s="400">
        <f>H114+H117+H121+H124</f>
        <v>257.96999999999997</v>
      </c>
      <c r="I113" s="400">
        <f>I114+I117+I121+I124</f>
        <v>31.56</v>
      </c>
      <c r="J113" s="400">
        <f>J114+J117+J121+J124</f>
        <v>0</v>
      </c>
    </row>
    <row r="114" spans="2:10" ht="12">
      <c r="B114" s="132">
        <v>205</v>
      </c>
      <c r="C114" s="132"/>
      <c r="D114" s="132"/>
      <c r="E114" s="76" t="s">
        <v>276</v>
      </c>
      <c r="F114" s="320">
        <v>1490.53</v>
      </c>
      <c r="G114" s="320">
        <v>1228.99</v>
      </c>
      <c r="H114" s="320">
        <v>255.95</v>
      </c>
      <c r="I114" s="320">
        <v>5.59</v>
      </c>
      <c r="J114" s="259"/>
    </row>
    <row r="115" spans="2:10" ht="12">
      <c r="B115" s="132"/>
      <c r="C115" s="132">
        <v>2</v>
      </c>
      <c r="D115" s="132"/>
      <c r="E115" s="76" t="s">
        <v>187</v>
      </c>
      <c r="F115" s="320">
        <v>1490.53</v>
      </c>
      <c r="G115" s="320">
        <v>1228.99</v>
      </c>
      <c r="H115" s="320">
        <v>255.95</v>
      </c>
      <c r="I115" s="320">
        <v>5.59</v>
      </c>
      <c r="J115" s="259"/>
    </row>
    <row r="116" spans="2:10" ht="12">
      <c r="B116" s="132"/>
      <c r="C116" s="132"/>
      <c r="D116" s="132">
        <v>4</v>
      </c>
      <c r="E116" s="76" t="s">
        <v>197</v>
      </c>
      <c r="F116" s="320">
        <v>1490.53</v>
      </c>
      <c r="G116" s="320">
        <v>1228.99</v>
      </c>
      <c r="H116" s="320">
        <v>255.95</v>
      </c>
      <c r="I116" s="320">
        <v>5.59</v>
      </c>
      <c r="J116" s="259"/>
    </row>
    <row r="117" spans="2:10" ht="12">
      <c r="B117" s="132">
        <v>208</v>
      </c>
      <c r="C117" s="132"/>
      <c r="D117" s="132"/>
      <c r="E117" s="76" t="s">
        <v>65</v>
      </c>
      <c r="F117" s="320">
        <v>247.76</v>
      </c>
      <c r="G117" s="320">
        <v>219.77</v>
      </c>
      <c r="H117" s="320">
        <v>2.02</v>
      </c>
      <c r="I117" s="320">
        <v>25.97</v>
      </c>
      <c r="J117" s="259"/>
    </row>
    <row r="118" spans="2:10" ht="12">
      <c r="B118" s="132"/>
      <c r="C118" s="132">
        <v>5</v>
      </c>
      <c r="D118" s="132"/>
      <c r="E118" s="76" t="s">
        <v>31</v>
      </c>
      <c r="F118" s="320">
        <v>247.76</v>
      </c>
      <c r="G118" s="320">
        <v>219.77</v>
      </c>
      <c r="H118" s="320">
        <v>2.02</v>
      </c>
      <c r="I118" s="320">
        <v>25.97</v>
      </c>
      <c r="J118" s="259"/>
    </row>
    <row r="119" spans="2:10" ht="12">
      <c r="B119" s="132"/>
      <c r="C119" s="132"/>
      <c r="D119" s="132">
        <v>2</v>
      </c>
      <c r="E119" s="76" t="s">
        <v>33</v>
      </c>
      <c r="F119" s="320">
        <v>27.99</v>
      </c>
      <c r="G119" s="320">
        <v>0</v>
      </c>
      <c r="H119" s="320">
        <v>2.02</v>
      </c>
      <c r="I119" s="320">
        <v>25.97</v>
      </c>
      <c r="J119" s="259"/>
    </row>
    <row r="120" spans="2:10" ht="12">
      <c r="B120" s="132"/>
      <c r="C120" s="132"/>
      <c r="D120" s="132">
        <v>5</v>
      </c>
      <c r="E120" s="76" t="s">
        <v>34</v>
      </c>
      <c r="F120" s="320">
        <v>219.77</v>
      </c>
      <c r="G120" s="320">
        <v>219.77</v>
      </c>
      <c r="H120" s="320">
        <v>0</v>
      </c>
      <c r="I120" s="320">
        <v>0</v>
      </c>
      <c r="J120" s="259"/>
    </row>
    <row r="121" spans="2:10" ht="12">
      <c r="B121" s="132">
        <v>210</v>
      </c>
      <c r="C121" s="132"/>
      <c r="D121" s="132"/>
      <c r="E121" s="76" t="s">
        <v>70</v>
      </c>
      <c r="F121" s="320">
        <v>87.34</v>
      </c>
      <c r="G121" s="320">
        <v>87.34</v>
      </c>
      <c r="H121" s="320">
        <v>0</v>
      </c>
      <c r="I121" s="320">
        <v>0</v>
      </c>
      <c r="J121" s="259"/>
    </row>
    <row r="122" spans="2:10" ht="12">
      <c r="B122" s="132"/>
      <c r="C122" s="132">
        <v>11</v>
      </c>
      <c r="D122" s="132"/>
      <c r="E122" s="76" t="s">
        <v>35</v>
      </c>
      <c r="F122" s="320">
        <v>87.34</v>
      </c>
      <c r="G122" s="320">
        <v>87.34</v>
      </c>
      <c r="H122" s="320">
        <v>0</v>
      </c>
      <c r="I122" s="320">
        <v>0</v>
      </c>
      <c r="J122" s="259"/>
    </row>
    <row r="123" spans="2:10" ht="12">
      <c r="B123" s="132"/>
      <c r="C123" s="132"/>
      <c r="D123" s="132">
        <v>2</v>
      </c>
      <c r="E123" s="76" t="s">
        <v>37</v>
      </c>
      <c r="F123" s="320">
        <v>87.34</v>
      </c>
      <c r="G123" s="320">
        <v>87.34</v>
      </c>
      <c r="H123" s="320">
        <v>0</v>
      </c>
      <c r="I123" s="320">
        <v>0</v>
      </c>
      <c r="J123" s="259"/>
    </row>
    <row r="124" spans="2:10" ht="12">
      <c r="B124" s="132">
        <v>221</v>
      </c>
      <c r="C124" s="132"/>
      <c r="D124" s="132"/>
      <c r="E124" s="76" t="s">
        <v>74</v>
      </c>
      <c r="F124" s="320">
        <v>133.56</v>
      </c>
      <c r="G124" s="320">
        <v>133.56</v>
      </c>
      <c r="H124" s="320">
        <v>0</v>
      </c>
      <c r="I124" s="320">
        <v>0</v>
      </c>
      <c r="J124" s="259"/>
    </row>
    <row r="125" spans="2:10" ht="12">
      <c r="B125" s="132"/>
      <c r="C125" s="132">
        <v>2</v>
      </c>
      <c r="D125" s="132"/>
      <c r="E125" s="76" t="s">
        <v>40</v>
      </c>
      <c r="F125" s="320">
        <v>133.56</v>
      </c>
      <c r="G125" s="320">
        <v>133.56</v>
      </c>
      <c r="H125" s="320">
        <v>0</v>
      </c>
      <c r="I125" s="320">
        <v>0</v>
      </c>
      <c r="J125" s="259"/>
    </row>
    <row r="126" spans="2:10" ht="12">
      <c r="B126" s="132"/>
      <c r="C126" s="132"/>
      <c r="D126" s="132">
        <v>1</v>
      </c>
      <c r="E126" s="76" t="s">
        <v>41</v>
      </c>
      <c r="F126" s="320">
        <v>133.56</v>
      </c>
      <c r="G126" s="320">
        <v>133.56</v>
      </c>
      <c r="H126" s="320">
        <v>0</v>
      </c>
      <c r="I126" s="320">
        <v>0</v>
      </c>
      <c r="J126" s="259"/>
    </row>
    <row r="127" spans="1:10" ht="24">
      <c r="A127" s="251" t="s">
        <v>985</v>
      </c>
      <c r="B127" s="252"/>
      <c r="C127" s="252"/>
      <c r="D127" s="252"/>
      <c r="E127" s="253" t="s">
        <v>47</v>
      </c>
      <c r="F127" s="273">
        <f>F128+F131+F135+F138</f>
        <v>1168.46</v>
      </c>
      <c r="G127" s="273">
        <f>G128+G131+G135+G138</f>
        <v>975.05</v>
      </c>
      <c r="H127" s="273">
        <f>H128+H131+H135+H138</f>
        <v>174.91</v>
      </c>
      <c r="I127" s="273">
        <f>I128+I131+I135+I138</f>
        <v>18.5</v>
      </c>
      <c r="J127" s="273">
        <f>J128+J131+J135+J138</f>
        <v>0</v>
      </c>
    </row>
    <row r="128" spans="2:10" ht="12">
      <c r="B128" s="318">
        <v>205</v>
      </c>
      <c r="C128" s="261"/>
      <c r="D128" s="261"/>
      <c r="E128" s="401" t="s">
        <v>276</v>
      </c>
      <c r="F128" s="263">
        <f aca="true" t="shared" si="3" ref="F128:F140">SUM(G128:J128)</f>
        <v>888.58</v>
      </c>
      <c r="G128" s="263">
        <v>714.86</v>
      </c>
      <c r="H128" s="263">
        <v>173.47</v>
      </c>
      <c r="I128" s="71">
        <v>0.25</v>
      </c>
      <c r="J128" s="259"/>
    </row>
    <row r="129" spans="2:10" ht="12">
      <c r="B129" s="261"/>
      <c r="C129" s="75" t="s">
        <v>68</v>
      </c>
      <c r="D129" s="261"/>
      <c r="E129" s="401" t="s">
        <v>187</v>
      </c>
      <c r="F129" s="263">
        <f t="shared" si="3"/>
        <v>888.58</v>
      </c>
      <c r="G129" s="263">
        <v>714.86</v>
      </c>
      <c r="H129" s="263">
        <v>173.47</v>
      </c>
      <c r="I129" s="71">
        <v>0.25</v>
      </c>
      <c r="J129" s="259"/>
    </row>
    <row r="130" spans="2:10" ht="12">
      <c r="B130" s="75"/>
      <c r="C130" s="75"/>
      <c r="D130" s="75" t="s">
        <v>72</v>
      </c>
      <c r="E130" s="401" t="s">
        <v>197</v>
      </c>
      <c r="F130" s="263">
        <f t="shared" si="3"/>
        <v>888.58</v>
      </c>
      <c r="G130" s="263">
        <v>714.86</v>
      </c>
      <c r="H130" s="263">
        <v>173.47</v>
      </c>
      <c r="I130" s="71">
        <v>0.25</v>
      </c>
      <c r="J130" s="259"/>
    </row>
    <row r="131" spans="2:10" ht="12">
      <c r="B131" s="75" t="s">
        <v>64</v>
      </c>
      <c r="C131" s="75"/>
      <c r="D131" s="75"/>
      <c r="E131" s="76" t="s">
        <v>65</v>
      </c>
      <c r="F131" s="263">
        <f t="shared" si="3"/>
        <v>147.13</v>
      </c>
      <c r="G131" s="263">
        <v>127.44</v>
      </c>
      <c r="H131" s="263">
        <v>1.44</v>
      </c>
      <c r="I131" s="263">
        <v>18.25</v>
      </c>
      <c r="J131" s="259"/>
    </row>
    <row r="132" spans="2:10" ht="12">
      <c r="B132" s="75"/>
      <c r="C132" s="75" t="s">
        <v>66</v>
      </c>
      <c r="D132" s="75"/>
      <c r="E132" s="76" t="s">
        <v>31</v>
      </c>
      <c r="F132" s="263">
        <f t="shared" si="3"/>
        <v>147.13</v>
      </c>
      <c r="G132" s="263">
        <v>127.44</v>
      </c>
      <c r="H132" s="263">
        <v>1.44</v>
      </c>
      <c r="I132" s="263">
        <v>18.25</v>
      </c>
      <c r="J132" s="259"/>
    </row>
    <row r="133" spans="2:10" ht="12">
      <c r="B133" s="75"/>
      <c r="C133" s="261"/>
      <c r="D133" s="75" t="s">
        <v>68</v>
      </c>
      <c r="E133" s="76" t="s">
        <v>33</v>
      </c>
      <c r="F133" s="263">
        <f t="shared" si="3"/>
        <v>19.69</v>
      </c>
      <c r="G133" s="259"/>
      <c r="H133" s="263">
        <v>1.44</v>
      </c>
      <c r="I133" s="263">
        <v>18.25</v>
      </c>
      <c r="J133" s="259"/>
    </row>
    <row r="134" spans="2:10" ht="12">
      <c r="B134" s="75" t="s">
        <v>67</v>
      </c>
      <c r="C134" s="75" t="s">
        <v>67</v>
      </c>
      <c r="D134" s="75" t="s">
        <v>66</v>
      </c>
      <c r="E134" s="76" t="s">
        <v>34</v>
      </c>
      <c r="F134" s="263">
        <f t="shared" si="3"/>
        <v>127.44</v>
      </c>
      <c r="G134" s="263">
        <v>127.44</v>
      </c>
      <c r="H134" s="259"/>
      <c r="I134" s="71"/>
      <c r="J134" s="259"/>
    </row>
    <row r="135" spans="2:10" ht="12">
      <c r="B135" s="75" t="s">
        <v>69</v>
      </c>
      <c r="C135" s="75"/>
      <c r="D135" s="75"/>
      <c r="E135" s="76" t="s">
        <v>70</v>
      </c>
      <c r="F135" s="263">
        <f t="shared" si="3"/>
        <v>55.05</v>
      </c>
      <c r="G135" s="71">
        <v>55.05</v>
      </c>
      <c r="H135" s="259"/>
      <c r="I135" s="259"/>
      <c r="J135" s="259"/>
    </row>
    <row r="136" spans="2:10" ht="12">
      <c r="B136" s="75"/>
      <c r="C136" s="75" t="s">
        <v>71</v>
      </c>
      <c r="D136" s="75"/>
      <c r="E136" s="76" t="s">
        <v>35</v>
      </c>
      <c r="F136" s="263">
        <f t="shared" si="3"/>
        <v>55.05</v>
      </c>
      <c r="G136" s="71">
        <v>55.05</v>
      </c>
      <c r="H136" s="259"/>
      <c r="I136" s="259"/>
      <c r="J136" s="259"/>
    </row>
    <row r="137" spans="2:10" ht="12">
      <c r="B137" s="75"/>
      <c r="C137" s="75"/>
      <c r="D137" s="75" t="s">
        <v>68</v>
      </c>
      <c r="E137" s="76" t="s">
        <v>37</v>
      </c>
      <c r="F137" s="263">
        <f t="shared" si="3"/>
        <v>55.05</v>
      </c>
      <c r="G137" s="71">
        <v>55.05</v>
      </c>
      <c r="H137" s="259"/>
      <c r="I137" s="259"/>
      <c r="J137" s="259"/>
    </row>
    <row r="138" spans="2:10" ht="12">
      <c r="B138" s="75" t="s">
        <v>73</v>
      </c>
      <c r="C138" s="75"/>
      <c r="D138" s="75"/>
      <c r="E138" s="76" t="s">
        <v>74</v>
      </c>
      <c r="F138" s="263">
        <f t="shared" si="3"/>
        <v>77.7</v>
      </c>
      <c r="G138" s="71">
        <v>77.7</v>
      </c>
      <c r="H138" s="259"/>
      <c r="I138" s="259"/>
      <c r="J138" s="259"/>
    </row>
    <row r="139" spans="2:10" ht="12">
      <c r="B139" s="75"/>
      <c r="C139" s="75" t="s">
        <v>68</v>
      </c>
      <c r="D139" s="75"/>
      <c r="E139" s="76" t="s">
        <v>40</v>
      </c>
      <c r="F139" s="263">
        <f t="shared" si="3"/>
        <v>77.7</v>
      </c>
      <c r="G139" s="71">
        <v>77.7</v>
      </c>
      <c r="H139" s="259"/>
      <c r="I139" s="259"/>
      <c r="J139" s="259"/>
    </row>
    <row r="140" spans="2:10" ht="12">
      <c r="B140" s="75"/>
      <c r="C140" s="75"/>
      <c r="D140" s="75" t="s">
        <v>75</v>
      </c>
      <c r="E140" s="76" t="s">
        <v>41</v>
      </c>
      <c r="F140" s="263">
        <f t="shared" si="3"/>
        <v>77.7</v>
      </c>
      <c r="G140" s="71">
        <v>77.7</v>
      </c>
      <c r="H140" s="259"/>
      <c r="I140" s="261"/>
      <c r="J140" s="259"/>
    </row>
    <row r="141" spans="1:10" ht="22.5" customHeight="1">
      <c r="A141" s="251" t="s">
        <v>674</v>
      </c>
      <c r="B141" s="388"/>
      <c r="C141" s="388"/>
      <c r="D141" s="388"/>
      <c r="E141" s="389"/>
      <c r="F141" s="273">
        <f>F142+F147+F151+F154</f>
        <v>2830.7499999999995</v>
      </c>
      <c r="G141" s="273">
        <f>G142+G147+G151+G154</f>
        <v>2111.82</v>
      </c>
      <c r="H141" s="273">
        <f>H142+H147+H151+H154</f>
        <v>476.40999999999997</v>
      </c>
      <c r="I141" s="273">
        <f>I142+I147+I151+I154</f>
        <v>42.52</v>
      </c>
      <c r="J141" s="273">
        <f>J142+J147+J151+J154</f>
        <v>200</v>
      </c>
    </row>
    <row r="142" spans="1:10" ht="12">
      <c r="A142" s="402"/>
      <c r="B142" s="256" t="s">
        <v>941</v>
      </c>
      <c r="C142" s="256"/>
      <c r="D142" s="256"/>
      <c r="E142" s="262" t="s">
        <v>276</v>
      </c>
      <c r="F142" s="403">
        <v>2236.68</v>
      </c>
      <c r="G142" s="403">
        <v>1558.51</v>
      </c>
      <c r="H142" s="403">
        <v>473.82</v>
      </c>
      <c r="I142" s="403">
        <v>4.35</v>
      </c>
      <c r="J142" s="259">
        <v>200</v>
      </c>
    </row>
    <row r="143" spans="2:10" ht="12">
      <c r="B143" s="256"/>
      <c r="C143" s="256" t="s">
        <v>953</v>
      </c>
      <c r="D143" s="256"/>
      <c r="E143" s="262" t="s">
        <v>986</v>
      </c>
      <c r="F143" s="404">
        <v>2036.68</v>
      </c>
      <c r="G143" s="403">
        <v>1558.51</v>
      </c>
      <c r="H143" s="403">
        <v>473.82</v>
      </c>
      <c r="I143" s="403">
        <v>4.35</v>
      </c>
      <c r="J143" s="259"/>
    </row>
    <row r="144" spans="2:10" ht="12">
      <c r="B144" s="75"/>
      <c r="C144" s="75"/>
      <c r="D144" s="405" t="s">
        <v>1139</v>
      </c>
      <c r="E144" s="328" t="s">
        <v>987</v>
      </c>
      <c r="F144" s="404">
        <v>2036.68</v>
      </c>
      <c r="G144" s="403">
        <v>1558.51</v>
      </c>
      <c r="H144" s="403">
        <v>473.82</v>
      </c>
      <c r="I144" s="403">
        <v>4.35</v>
      </c>
      <c r="J144" s="259"/>
    </row>
    <row r="145" spans="2:10" ht="12">
      <c r="B145" s="75"/>
      <c r="C145" s="405" t="s">
        <v>1055</v>
      </c>
      <c r="D145" s="75"/>
      <c r="E145" s="328" t="s">
        <v>988</v>
      </c>
      <c r="F145" s="71">
        <v>200</v>
      </c>
      <c r="G145" s="259"/>
      <c r="H145" s="259"/>
      <c r="I145" s="259"/>
      <c r="J145" s="259">
        <v>200</v>
      </c>
    </row>
    <row r="146" spans="2:10" ht="12">
      <c r="B146" s="75" t="s">
        <v>67</v>
      </c>
      <c r="C146" s="75" t="s">
        <v>67</v>
      </c>
      <c r="D146" s="405" t="s">
        <v>1053</v>
      </c>
      <c r="E146" s="328" t="s">
        <v>477</v>
      </c>
      <c r="F146" s="71">
        <v>200</v>
      </c>
      <c r="G146" s="259"/>
      <c r="H146" s="259"/>
      <c r="I146" s="71"/>
      <c r="J146" s="259">
        <v>200</v>
      </c>
    </row>
    <row r="147" spans="2:10" ht="12">
      <c r="B147" s="405" t="s">
        <v>1140</v>
      </c>
      <c r="C147" s="75" t="s">
        <v>67</v>
      </c>
      <c r="D147" s="75"/>
      <c r="E147" s="76" t="s">
        <v>65</v>
      </c>
      <c r="F147" s="71">
        <v>318.81</v>
      </c>
      <c r="G147" s="403">
        <v>278.05</v>
      </c>
      <c r="H147" s="403">
        <v>2.59</v>
      </c>
      <c r="I147" s="71">
        <v>38.17</v>
      </c>
      <c r="J147" s="259"/>
    </row>
    <row r="148" spans="2:10" ht="12">
      <c r="B148" s="75"/>
      <c r="C148" s="405" t="s">
        <v>1141</v>
      </c>
      <c r="D148" s="75"/>
      <c r="E148" s="328" t="s">
        <v>918</v>
      </c>
      <c r="F148" s="71">
        <v>318.81</v>
      </c>
      <c r="G148" s="403">
        <v>278.05</v>
      </c>
      <c r="H148" s="403">
        <v>2.59</v>
      </c>
      <c r="I148" s="71">
        <v>38.17</v>
      </c>
      <c r="J148" s="259"/>
    </row>
    <row r="149" spans="2:10" ht="12">
      <c r="B149" s="75"/>
      <c r="C149" s="75"/>
      <c r="D149" s="405" t="s">
        <v>1051</v>
      </c>
      <c r="E149" s="328" t="s">
        <v>989</v>
      </c>
      <c r="F149" s="71">
        <v>40.76</v>
      </c>
      <c r="G149" s="403"/>
      <c r="H149" s="403">
        <v>2.59</v>
      </c>
      <c r="I149" s="71">
        <v>38.17</v>
      </c>
      <c r="J149" s="259"/>
    </row>
    <row r="150" spans="2:10" ht="12">
      <c r="B150" s="75" t="s">
        <v>67</v>
      </c>
      <c r="C150" s="75" t="s">
        <v>67</v>
      </c>
      <c r="D150" s="405" t="s">
        <v>1141</v>
      </c>
      <c r="E150" s="328" t="s">
        <v>990</v>
      </c>
      <c r="F150" s="71">
        <v>278.05</v>
      </c>
      <c r="G150" s="403">
        <v>278.05</v>
      </c>
      <c r="H150" s="259"/>
      <c r="I150" s="71"/>
      <c r="J150" s="259"/>
    </row>
    <row r="151" spans="2:10" ht="12">
      <c r="B151" s="405" t="s">
        <v>1142</v>
      </c>
      <c r="C151" s="75"/>
      <c r="D151" s="75"/>
      <c r="E151" s="328" t="s">
        <v>70</v>
      </c>
      <c r="F151" s="71">
        <v>105.95</v>
      </c>
      <c r="G151" s="71">
        <v>105.95</v>
      </c>
      <c r="H151" s="259"/>
      <c r="I151" s="259"/>
      <c r="J151" s="259"/>
    </row>
    <row r="152" spans="2:10" ht="12">
      <c r="B152" s="75"/>
      <c r="C152" s="405" t="s">
        <v>1143</v>
      </c>
      <c r="D152" s="75"/>
      <c r="E152" s="328" t="s">
        <v>991</v>
      </c>
      <c r="F152" s="71">
        <v>105.95</v>
      </c>
      <c r="G152" s="71">
        <v>105.95</v>
      </c>
      <c r="H152" s="259"/>
      <c r="I152" s="259"/>
      <c r="J152" s="259"/>
    </row>
    <row r="153" spans="2:10" ht="12">
      <c r="B153" s="75" t="s">
        <v>67</v>
      </c>
      <c r="C153" s="75" t="s">
        <v>67</v>
      </c>
      <c r="D153" s="405" t="s">
        <v>1051</v>
      </c>
      <c r="E153" s="328" t="s">
        <v>992</v>
      </c>
      <c r="F153" s="71">
        <v>105.95</v>
      </c>
      <c r="G153" s="71">
        <v>105.95</v>
      </c>
      <c r="H153" s="259"/>
      <c r="I153" s="259"/>
      <c r="J153" s="259"/>
    </row>
    <row r="154" spans="2:10" ht="12">
      <c r="B154" s="405" t="s">
        <v>1144</v>
      </c>
      <c r="C154" s="75"/>
      <c r="D154" s="75"/>
      <c r="E154" s="328" t="s">
        <v>74</v>
      </c>
      <c r="F154" s="71">
        <v>169.31</v>
      </c>
      <c r="G154" s="71">
        <v>169.31</v>
      </c>
      <c r="H154" s="259"/>
      <c r="I154" s="259"/>
      <c r="J154" s="259"/>
    </row>
    <row r="155" spans="2:10" ht="12">
      <c r="B155" s="75"/>
      <c r="C155" s="405" t="s">
        <v>1051</v>
      </c>
      <c r="D155" s="75"/>
      <c r="E155" s="328" t="s">
        <v>993</v>
      </c>
      <c r="F155" s="71">
        <v>169.31</v>
      </c>
      <c r="G155" s="71">
        <v>169.31</v>
      </c>
      <c r="H155" s="259"/>
      <c r="I155" s="259"/>
      <c r="J155" s="259"/>
    </row>
    <row r="156" spans="2:10" ht="12">
      <c r="B156" s="75" t="s">
        <v>67</v>
      </c>
      <c r="C156" s="75" t="s">
        <v>67</v>
      </c>
      <c r="D156" s="405" t="s">
        <v>1145</v>
      </c>
      <c r="E156" s="328" t="s">
        <v>1021</v>
      </c>
      <c r="F156" s="71">
        <v>169.31</v>
      </c>
      <c r="G156" s="71">
        <v>169.31</v>
      </c>
      <c r="H156" s="259"/>
      <c r="I156" s="261"/>
      <c r="J156" s="259"/>
    </row>
    <row r="157" spans="1:10" ht="22.5" customHeight="1">
      <c r="A157" s="251" t="s">
        <v>994</v>
      </c>
      <c r="B157" s="388"/>
      <c r="C157" s="388"/>
      <c r="D157" s="388"/>
      <c r="E157" s="389"/>
      <c r="F157" s="335">
        <f>F158+F161+F164+F167</f>
        <v>457.28</v>
      </c>
      <c r="G157" s="335">
        <f>G158+G161+G164+G167</f>
        <v>355.29999999999995</v>
      </c>
      <c r="H157" s="335">
        <f>H158+H161+H164+H167</f>
        <v>65.8</v>
      </c>
      <c r="I157" s="335">
        <f>I158+I161+I164+I167</f>
        <v>36.18</v>
      </c>
      <c r="J157" s="335">
        <f>J158+J161+J164+J167</f>
        <v>0</v>
      </c>
    </row>
    <row r="158" spans="1:10" ht="12">
      <c r="A158" s="402"/>
      <c r="B158" s="256" t="s">
        <v>275</v>
      </c>
      <c r="C158" s="256"/>
      <c r="D158" s="256"/>
      <c r="E158" s="76" t="s">
        <v>276</v>
      </c>
      <c r="F158" s="263">
        <f aca="true" t="shared" si="4" ref="F158:F169">SUM(G158:J158)</f>
        <v>332.56</v>
      </c>
      <c r="G158" s="319">
        <v>289.94</v>
      </c>
      <c r="H158" s="319">
        <v>42.6</v>
      </c>
      <c r="I158" s="319">
        <v>0.02</v>
      </c>
      <c r="J158" s="319"/>
    </row>
    <row r="159" spans="1:10" ht="12">
      <c r="A159" s="406"/>
      <c r="B159" s="75"/>
      <c r="C159" s="75" t="s">
        <v>68</v>
      </c>
      <c r="D159" s="75"/>
      <c r="E159" s="76" t="s">
        <v>986</v>
      </c>
      <c r="F159" s="263">
        <f t="shared" si="4"/>
        <v>332.56</v>
      </c>
      <c r="G159" s="319">
        <v>289.94</v>
      </c>
      <c r="H159" s="319">
        <v>42.6</v>
      </c>
      <c r="I159" s="319">
        <v>0.02</v>
      </c>
      <c r="J159" s="319"/>
    </row>
    <row r="160" spans="1:10" ht="12">
      <c r="A160" s="407"/>
      <c r="B160" s="75"/>
      <c r="C160" s="75"/>
      <c r="D160" s="75" t="s">
        <v>106</v>
      </c>
      <c r="E160" s="76" t="s">
        <v>995</v>
      </c>
      <c r="F160" s="263">
        <f t="shared" si="4"/>
        <v>332.56</v>
      </c>
      <c r="G160" s="319">
        <v>289.94</v>
      </c>
      <c r="H160" s="319">
        <v>42.6</v>
      </c>
      <c r="I160" s="319">
        <v>0.02</v>
      </c>
      <c r="J160" s="319"/>
    </row>
    <row r="161" spans="1:10" ht="12">
      <c r="A161" s="407"/>
      <c r="B161" s="75" t="s">
        <v>64</v>
      </c>
      <c r="C161" s="75"/>
      <c r="D161" s="75"/>
      <c r="E161" s="76" t="s">
        <v>65</v>
      </c>
      <c r="F161" s="263">
        <f t="shared" si="4"/>
        <v>59.36</v>
      </c>
      <c r="G161" s="329"/>
      <c r="H161" s="319">
        <v>23.2</v>
      </c>
      <c r="I161" s="319">
        <v>36.16</v>
      </c>
      <c r="J161" s="319"/>
    </row>
    <row r="162" spans="1:10" ht="12">
      <c r="A162" s="407"/>
      <c r="B162" s="75"/>
      <c r="C162" s="75" t="s">
        <v>66</v>
      </c>
      <c r="D162" s="75"/>
      <c r="E162" s="76" t="s">
        <v>31</v>
      </c>
      <c r="F162" s="263">
        <f t="shared" si="4"/>
        <v>59.36</v>
      </c>
      <c r="G162" s="329"/>
      <c r="H162" s="319">
        <v>23.2</v>
      </c>
      <c r="I162" s="319">
        <v>36.16</v>
      </c>
      <c r="J162" s="319"/>
    </row>
    <row r="163" spans="1:10" ht="12">
      <c r="A163" s="407"/>
      <c r="B163" s="75" t="s">
        <v>67</v>
      </c>
      <c r="C163" s="75" t="s">
        <v>67</v>
      </c>
      <c r="D163" s="75" t="s">
        <v>68</v>
      </c>
      <c r="E163" s="76" t="s">
        <v>33</v>
      </c>
      <c r="F163" s="263">
        <f t="shared" si="4"/>
        <v>59.36</v>
      </c>
      <c r="G163" s="329"/>
      <c r="H163" s="319">
        <v>23.2</v>
      </c>
      <c r="I163" s="319">
        <v>36.16</v>
      </c>
      <c r="J163" s="319"/>
    </row>
    <row r="164" spans="1:10" ht="12">
      <c r="A164" s="407"/>
      <c r="B164" s="75" t="s">
        <v>69</v>
      </c>
      <c r="C164" s="75"/>
      <c r="D164" s="75"/>
      <c r="E164" s="76" t="s">
        <v>70</v>
      </c>
      <c r="F164" s="263">
        <f t="shared" si="4"/>
        <v>33.84</v>
      </c>
      <c r="G164" s="408">
        <v>33.84</v>
      </c>
      <c r="H164" s="319"/>
      <c r="I164" s="319"/>
      <c r="J164" s="319"/>
    </row>
    <row r="165" spans="1:10" ht="12">
      <c r="A165" s="407"/>
      <c r="B165" s="75"/>
      <c r="C165" s="75" t="s">
        <v>71</v>
      </c>
      <c r="D165" s="75"/>
      <c r="E165" s="76" t="s">
        <v>35</v>
      </c>
      <c r="F165" s="263">
        <f t="shared" si="4"/>
        <v>33.84</v>
      </c>
      <c r="G165" s="408">
        <v>33.84</v>
      </c>
      <c r="H165" s="319"/>
      <c r="I165" s="319"/>
      <c r="J165" s="319"/>
    </row>
    <row r="166" spans="1:10" ht="12">
      <c r="A166" s="407"/>
      <c r="B166" s="75" t="s">
        <v>67</v>
      </c>
      <c r="C166" s="75" t="s">
        <v>67</v>
      </c>
      <c r="D166" s="75" t="s">
        <v>68</v>
      </c>
      <c r="E166" s="76" t="s">
        <v>37</v>
      </c>
      <c r="F166" s="263">
        <f t="shared" si="4"/>
        <v>33.84</v>
      </c>
      <c r="G166" s="408">
        <v>33.84</v>
      </c>
      <c r="H166" s="319"/>
      <c r="I166" s="319"/>
      <c r="J166" s="319"/>
    </row>
    <row r="167" spans="1:10" ht="12">
      <c r="A167" s="407"/>
      <c r="B167" s="75" t="s">
        <v>73</v>
      </c>
      <c r="C167" s="75"/>
      <c r="D167" s="75"/>
      <c r="E167" s="76" t="s">
        <v>74</v>
      </c>
      <c r="F167" s="263">
        <f t="shared" si="4"/>
        <v>31.52</v>
      </c>
      <c r="G167" s="408">
        <v>31.52</v>
      </c>
      <c r="H167" s="319"/>
      <c r="I167" s="319"/>
      <c r="J167" s="319"/>
    </row>
    <row r="168" spans="1:10" ht="12">
      <c r="A168" s="407"/>
      <c r="B168" s="75"/>
      <c r="C168" s="75" t="s">
        <v>68</v>
      </c>
      <c r="D168" s="75"/>
      <c r="E168" s="76" t="s">
        <v>40</v>
      </c>
      <c r="F168" s="263">
        <f t="shared" si="4"/>
        <v>31.52</v>
      </c>
      <c r="G168" s="408">
        <v>31.52</v>
      </c>
      <c r="H168" s="319"/>
      <c r="I168" s="319"/>
      <c r="J168" s="319"/>
    </row>
    <row r="169" spans="1:10" ht="12">
      <c r="A169" s="409"/>
      <c r="B169" s="75" t="s">
        <v>67</v>
      </c>
      <c r="C169" s="75" t="s">
        <v>67</v>
      </c>
      <c r="D169" s="75" t="s">
        <v>75</v>
      </c>
      <c r="E169" s="76" t="s">
        <v>41</v>
      </c>
      <c r="F169" s="263">
        <f t="shared" si="4"/>
        <v>31.52</v>
      </c>
      <c r="G169" s="408">
        <v>31.52</v>
      </c>
      <c r="H169" s="319"/>
      <c r="I169" s="319"/>
      <c r="J169" s="319"/>
    </row>
    <row r="170" spans="1:10" ht="24">
      <c r="A170" s="251" t="s">
        <v>426</v>
      </c>
      <c r="B170" s="388"/>
      <c r="C170" s="388"/>
      <c r="D170" s="388"/>
      <c r="E170" s="389"/>
      <c r="F170" s="273">
        <f>F171+F176+F180+F183</f>
        <v>780.47</v>
      </c>
      <c r="G170" s="273">
        <f>G171+G176+G180+G183</f>
        <v>627.67</v>
      </c>
      <c r="H170" s="273">
        <f>H171+H176+H180+H183</f>
        <v>71.82000000000001</v>
      </c>
      <c r="I170" s="273">
        <f>I171+I176+I180+I183</f>
        <v>30.98</v>
      </c>
      <c r="J170" s="273">
        <f>J171+J176+J180+J183</f>
        <v>50</v>
      </c>
    </row>
    <row r="171" spans="1:10" ht="12">
      <c r="A171" s="402"/>
      <c r="B171" s="256" t="s">
        <v>275</v>
      </c>
      <c r="C171" s="256"/>
      <c r="D171" s="256"/>
      <c r="E171" s="76" t="s">
        <v>276</v>
      </c>
      <c r="F171" s="408">
        <v>533.74</v>
      </c>
      <c r="G171" s="319">
        <v>412.58</v>
      </c>
      <c r="H171" s="319">
        <v>69.95</v>
      </c>
      <c r="I171" s="319">
        <v>1.21</v>
      </c>
      <c r="J171" s="319">
        <v>50</v>
      </c>
    </row>
    <row r="172" spans="1:10" ht="12">
      <c r="A172" s="406"/>
      <c r="B172" s="75"/>
      <c r="C172" s="75" t="s">
        <v>68</v>
      </c>
      <c r="D172" s="75"/>
      <c r="E172" s="76" t="s">
        <v>986</v>
      </c>
      <c r="F172" s="408">
        <v>483.74</v>
      </c>
      <c r="G172" s="319">
        <v>412.58</v>
      </c>
      <c r="H172" s="319">
        <v>69.95</v>
      </c>
      <c r="I172" s="319">
        <v>1.21</v>
      </c>
      <c r="J172" s="319"/>
    </row>
    <row r="173" spans="1:10" ht="12">
      <c r="A173" s="407"/>
      <c r="B173" s="75"/>
      <c r="C173" s="75"/>
      <c r="D173" s="75" t="s">
        <v>106</v>
      </c>
      <c r="E173" s="76" t="s">
        <v>995</v>
      </c>
      <c r="F173" s="408">
        <v>483.74</v>
      </c>
      <c r="G173" s="319">
        <v>412.58</v>
      </c>
      <c r="H173" s="319">
        <v>69.95</v>
      </c>
      <c r="I173" s="319">
        <v>1.21</v>
      </c>
      <c r="J173" s="319"/>
    </row>
    <row r="174" spans="1:10" ht="12">
      <c r="A174" s="407"/>
      <c r="B174" s="75"/>
      <c r="C174" s="75" t="s">
        <v>105</v>
      </c>
      <c r="D174" s="75"/>
      <c r="E174" s="76" t="s">
        <v>947</v>
      </c>
      <c r="F174" s="408">
        <v>50</v>
      </c>
      <c r="G174" s="329"/>
      <c r="H174" s="319"/>
      <c r="I174" s="319"/>
      <c r="J174" s="319"/>
    </row>
    <row r="175" spans="1:10" ht="12">
      <c r="A175" s="407"/>
      <c r="B175" s="75"/>
      <c r="C175" s="75"/>
      <c r="D175" s="75" t="s">
        <v>106</v>
      </c>
      <c r="E175" s="76" t="s">
        <v>996</v>
      </c>
      <c r="F175" s="408">
        <v>50</v>
      </c>
      <c r="G175" s="329"/>
      <c r="H175" s="319"/>
      <c r="I175" s="319"/>
      <c r="J175" s="319">
        <v>50</v>
      </c>
    </row>
    <row r="176" spans="1:10" ht="12">
      <c r="A176" s="407"/>
      <c r="B176" s="75" t="s">
        <v>64</v>
      </c>
      <c r="C176" s="75"/>
      <c r="D176" s="75"/>
      <c r="E176" s="76" t="s">
        <v>65</v>
      </c>
      <c r="F176" s="408">
        <v>157.38</v>
      </c>
      <c r="G176" s="329">
        <v>125.74</v>
      </c>
      <c r="H176" s="319">
        <v>1.87</v>
      </c>
      <c r="I176" s="319">
        <v>29.77</v>
      </c>
      <c r="J176" s="319"/>
    </row>
    <row r="177" spans="1:10" ht="12">
      <c r="A177" s="407"/>
      <c r="B177" s="75"/>
      <c r="C177" s="75" t="s">
        <v>66</v>
      </c>
      <c r="D177" s="75"/>
      <c r="E177" s="76" t="s">
        <v>31</v>
      </c>
      <c r="F177" s="408">
        <v>157.38</v>
      </c>
      <c r="G177" s="329">
        <v>125.74</v>
      </c>
      <c r="H177" s="319">
        <v>1.87</v>
      </c>
      <c r="I177" s="319">
        <v>29.77</v>
      </c>
      <c r="J177" s="319"/>
    </row>
    <row r="178" spans="1:10" ht="12">
      <c r="A178" s="407"/>
      <c r="B178" s="75" t="s">
        <v>67</v>
      </c>
      <c r="C178" s="75" t="s">
        <v>67</v>
      </c>
      <c r="D178" s="75" t="s">
        <v>68</v>
      </c>
      <c r="E178" s="76" t="s">
        <v>33</v>
      </c>
      <c r="F178" s="408">
        <v>31.64</v>
      </c>
      <c r="G178" s="329"/>
      <c r="H178" s="319">
        <v>1.87</v>
      </c>
      <c r="I178" s="319">
        <v>29.77</v>
      </c>
      <c r="J178" s="319"/>
    </row>
    <row r="179" spans="1:10" ht="12">
      <c r="A179" s="407"/>
      <c r="B179" s="75" t="s">
        <v>67</v>
      </c>
      <c r="C179" s="75" t="s">
        <v>67</v>
      </c>
      <c r="D179" s="75" t="s">
        <v>66</v>
      </c>
      <c r="E179" s="76" t="s">
        <v>34</v>
      </c>
      <c r="F179" s="408">
        <v>125.74</v>
      </c>
      <c r="G179" s="329">
        <v>125.74</v>
      </c>
      <c r="H179" s="319"/>
      <c r="I179" s="319"/>
      <c r="J179" s="319"/>
    </row>
    <row r="180" spans="1:10" ht="12">
      <c r="A180" s="407"/>
      <c r="B180" s="75" t="s">
        <v>69</v>
      </c>
      <c r="C180" s="75"/>
      <c r="D180" s="75"/>
      <c r="E180" s="76" t="s">
        <v>70</v>
      </c>
      <c r="F180" s="408">
        <v>44.52</v>
      </c>
      <c r="G180" s="408">
        <v>44.52</v>
      </c>
      <c r="H180" s="319"/>
      <c r="I180" s="319"/>
      <c r="J180" s="319"/>
    </row>
    <row r="181" spans="1:10" ht="12">
      <c r="A181" s="407"/>
      <c r="B181" s="75"/>
      <c r="C181" s="75" t="s">
        <v>71</v>
      </c>
      <c r="D181" s="75"/>
      <c r="E181" s="76" t="s">
        <v>35</v>
      </c>
      <c r="F181" s="408">
        <v>44.52</v>
      </c>
      <c r="G181" s="408">
        <v>44.52</v>
      </c>
      <c r="H181" s="319"/>
      <c r="I181" s="319"/>
      <c r="J181" s="319"/>
    </row>
    <row r="182" spans="1:10" ht="12">
      <c r="A182" s="407"/>
      <c r="B182" s="75" t="s">
        <v>67</v>
      </c>
      <c r="C182" s="75" t="s">
        <v>67</v>
      </c>
      <c r="D182" s="75" t="s">
        <v>68</v>
      </c>
      <c r="E182" s="76" t="s">
        <v>37</v>
      </c>
      <c r="F182" s="408">
        <v>44.52</v>
      </c>
      <c r="G182" s="408">
        <v>44.52</v>
      </c>
      <c r="H182" s="319"/>
      <c r="I182" s="319"/>
      <c r="J182" s="319"/>
    </row>
    <row r="183" spans="1:10" ht="12">
      <c r="A183" s="407"/>
      <c r="B183" s="75" t="s">
        <v>73</v>
      </c>
      <c r="C183" s="75"/>
      <c r="D183" s="75"/>
      <c r="E183" s="76" t="s">
        <v>74</v>
      </c>
      <c r="F183" s="408">
        <v>44.83</v>
      </c>
      <c r="G183" s="408">
        <v>44.83</v>
      </c>
      <c r="H183" s="319"/>
      <c r="I183" s="319"/>
      <c r="J183" s="319"/>
    </row>
    <row r="184" spans="1:10" ht="12">
      <c r="A184" s="407"/>
      <c r="B184" s="75"/>
      <c r="C184" s="75" t="s">
        <v>68</v>
      </c>
      <c r="D184" s="75"/>
      <c r="E184" s="76" t="s">
        <v>40</v>
      </c>
      <c r="F184" s="408">
        <v>44.83</v>
      </c>
      <c r="G184" s="408">
        <v>44.83</v>
      </c>
      <c r="H184" s="319"/>
      <c r="I184" s="319"/>
      <c r="J184" s="319"/>
    </row>
    <row r="185" spans="1:10" ht="12">
      <c r="A185" s="409"/>
      <c r="B185" s="75" t="s">
        <v>67</v>
      </c>
      <c r="C185" s="75" t="s">
        <v>67</v>
      </c>
      <c r="D185" s="75" t="s">
        <v>75</v>
      </c>
      <c r="E185" s="76" t="s">
        <v>41</v>
      </c>
      <c r="F185" s="408">
        <v>44.83</v>
      </c>
      <c r="G185" s="408">
        <v>44.83</v>
      </c>
      <c r="H185" s="319"/>
      <c r="I185" s="319"/>
      <c r="J185" s="319"/>
    </row>
    <row r="186" spans="1:10" ht="24.75" customHeight="1">
      <c r="A186" s="251" t="s">
        <v>1146</v>
      </c>
      <c r="B186" s="252"/>
      <c r="C186" s="252"/>
      <c r="D186" s="252"/>
      <c r="E186" s="274"/>
      <c r="F186" s="309">
        <f>SUM(G186:J186)</f>
        <v>3379.4399999999996</v>
      </c>
      <c r="G186" s="309">
        <v>2097.52</v>
      </c>
      <c r="H186" s="309">
        <v>534.26</v>
      </c>
      <c r="I186" s="309">
        <v>20.66</v>
      </c>
      <c r="J186" s="335">
        <v>727</v>
      </c>
    </row>
    <row r="187" spans="1:10" ht="12">
      <c r="A187" s="402"/>
      <c r="B187" s="75" t="s">
        <v>1147</v>
      </c>
      <c r="C187" s="75"/>
      <c r="D187" s="75"/>
      <c r="E187" s="76" t="s">
        <v>1105</v>
      </c>
      <c r="F187" s="71">
        <v>2809.71</v>
      </c>
      <c r="G187" s="347">
        <v>1547.86</v>
      </c>
      <c r="H187" s="347">
        <v>532.46</v>
      </c>
      <c r="I187" s="71">
        <v>2.39</v>
      </c>
      <c r="J187" s="347">
        <v>727</v>
      </c>
    </row>
    <row r="188" spans="1:10" ht="12">
      <c r="A188" s="407"/>
      <c r="B188" s="75"/>
      <c r="C188" s="75" t="s">
        <v>1100</v>
      </c>
      <c r="D188" s="75"/>
      <c r="E188" s="76" t="s">
        <v>1107</v>
      </c>
      <c r="F188" s="71">
        <v>2125.71</v>
      </c>
      <c r="G188" s="347">
        <v>1547.86</v>
      </c>
      <c r="H188" s="347">
        <v>532.46</v>
      </c>
      <c r="I188" s="71">
        <v>2.39</v>
      </c>
      <c r="J188" s="347">
        <v>43</v>
      </c>
    </row>
    <row r="189" spans="1:10" ht="12">
      <c r="A189" s="407"/>
      <c r="B189" s="75" t="s">
        <v>67</v>
      </c>
      <c r="C189" s="75" t="s">
        <v>67</v>
      </c>
      <c r="D189" s="75" t="s">
        <v>908</v>
      </c>
      <c r="E189" s="76" t="s">
        <v>904</v>
      </c>
      <c r="F189" s="71">
        <v>2125.71</v>
      </c>
      <c r="G189" s="347">
        <v>1547.86</v>
      </c>
      <c r="H189" s="347">
        <v>532.46</v>
      </c>
      <c r="I189" s="71">
        <v>2.39</v>
      </c>
      <c r="J189" s="347">
        <v>43</v>
      </c>
    </row>
    <row r="190" spans="1:10" ht="12">
      <c r="A190" s="407"/>
      <c r="B190" s="75" t="s">
        <v>67</v>
      </c>
      <c r="C190" s="75" t="s">
        <v>1102</v>
      </c>
      <c r="D190" s="75"/>
      <c r="E190" s="76" t="s">
        <v>1113</v>
      </c>
      <c r="F190" s="71">
        <v>684</v>
      </c>
      <c r="G190" s="347"/>
      <c r="H190" s="347"/>
      <c r="I190" s="71"/>
      <c r="J190" s="347">
        <v>684</v>
      </c>
    </row>
    <row r="191" spans="1:10" ht="12">
      <c r="A191" s="407"/>
      <c r="B191" s="75"/>
      <c r="C191" s="75"/>
      <c r="D191" s="75" t="s">
        <v>1148</v>
      </c>
      <c r="E191" s="76" t="s">
        <v>1115</v>
      </c>
      <c r="F191" s="71">
        <v>684</v>
      </c>
      <c r="G191" s="347"/>
      <c r="H191" s="347"/>
      <c r="I191" s="71"/>
      <c r="J191" s="347">
        <v>684</v>
      </c>
    </row>
    <row r="192" spans="1:10" ht="12">
      <c r="A192" s="407"/>
      <c r="B192" s="75" t="s">
        <v>64</v>
      </c>
      <c r="C192" s="75"/>
      <c r="D192" s="75"/>
      <c r="E192" s="76" t="s">
        <v>65</v>
      </c>
      <c r="F192" s="71">
        <v>296.17</v>
      </c>
      <c r="G192" s="347">
        <v>276.1</v>
      </c>
      <c r="H192" s="347">
        <v>1.8</v>
      </c>
      <c r="I192" s="347">
        <v>18.27</v>
      </c>
      <c r="J192" s="347"/>
    </row>
    <row r="193" spans="1:10" ht="12">
      <c r="A193" s="407"/>
      <c r="B193" s="75"/>
      <c r="C193" s="75" t="s">
        <v>66</v>
      </c>
      <c r="D193" s="75"/>
      <c r="E193" s="76" t="s">
        <v>31</v>
      </c>
      <c r="F193" s="71">
        <v>296.17</v>
      </c>
      <c r="G193" s="347">
        <v>276.1</v>
      </c>
      <c r="H193" s="347">
        <v>1.8</v>
      </c>
      <c r="I193" s="347">
        <v>18.27</v>
      </c>
      <c r="J193" s="347"/>
    </row>
    <row r="194" spans="1:10" ht="12">
      <c r="A194" s="407"/>
      <c r="B194" s="75" t="s">
        <v>67</v>
      </c>
      <c r="C194" s="75" t="s">
        <v>67</v>
      </c>
      <c r="D194" s="75" t="s">
        <v>68</v>
      </c>
      <c r="E194" s="76" t="s">
        <v>33</v>
      </c>
      <c r="F194" s="71">
        <v>20.07</v>
      </c>
      <c r="G194" s="347"/>
      <c r="H194" s="347">
        <v>1.8</v>
      </c>
      <c r="I194" s="71">
        <v>18.27</v>
      </c>
      <c r="J194" s="347"/>
    </row>
    <row r="195" spans="1:10" ht="12">
      <c r="A195" s="407"/>
      <c r="B195" s="75" t="s">
        <v>67</v>
      </c>
      <c r="C195" s="75" t="s">
        <v>67</v>
      </c>
      <c r="D195" s="75" t="s">
        <v>66</v>
      </c>
      <c r="E195" s="76" t="s">
        <v>34</v>
      </c>
      <c r="F195" s="71">
        <v>276.1</v>
      </c>
      <c r="G195" s="347">
        <v>276.1</v>
      </c>
      <c r="H195" s="347"/>
      <c r="I195" s="71"/>
      <c r="J195" s="347"/>
    </row>
    <row r="196" spans="1:10" ht="12">
      <c r="A196" s="407"/>
      <c r="B196" s="75" t="s">
        <v>69</v>
      </c>
      <c r="C196" s="75"/>
      <c r="D196" s="75"/>
      <c r="E196" s="76" t="s">
        <v>70</v>
      </c>
      <c r="F196" s="71">
        <v>105.39</v>
      </c>
      <c r="G196" s="347">
        <v>105.39</v>
      </c>
      <c r="H196" s="347"/>
      <c r="I196" s="347"/>
      <c r="J196" s="347"/>
    </row>
    <row r="197" spans="1:10" ht="12">
      <c r="A197" s="407"/>
      <c r="B197" s="75"/>
      <c r="C197" s="75" t="s">
        <v>71</v>
      </c>
      <c r="D197" s="75"/>
      <c r="E197" s="76" t="s">
        <v>35</v>
      </c>
      <c r="F197" s="71">
        <v>105.39</v>
      </c>
      <c r="G197" s="347">
        <v>105.39</v>
      </c>
      <c r="H197" s="347"/>
      <c r="I197" s="347"/>
      <c r="J197" s="347"/>
    </row>
    <row r="198" spans="1:10" ht="12">
      <c r="A198" s="407"/>
      <c r="B198" s="75" t="s">
        <v>67</v>
      </c>
      <c r="C198" s="75" t="s">
        <v>67</v>
      </c>
      <c r="D198" s="75" t="s">
        <v>68</v>
      </c>
      <c r="E198" s="76" t="s">
        <v>37</v>
      </c>
      <c r="F198" s="71">
        <v>105.39</v>
      </c>
      <c r="G198" s="347">
        <v>105.39</v>
      </c>
      <c r="H198" s="347"/>
      <c r="I198" s="71"/>
      <c r="J198" s="347"/>
    </row>
    <row r="199" spans="1:10" ht="12">
      <c r="A199" s="407"/>
      <c r="B199" s="75" t="s">
        <v>73</v>
      </c>
      <c r="C199" s="75"/>
      <c r="D199" s="75"/>
      <c r="E199" s="76" t="s">
        <v>74</v>
      </c>
      <c r="F199" s="71">
        <v>168.17</v>
      </c>
      <c r="G199" s="71">
        <v>168.17</v>
      </c>
      <c r="H199" s="347"/>
      <c r="I199" s="347"/>
      <c r="J199" s="347"/>
    </row>
    <row r="200" spans="1:10" ht="12">
      <c r="A200" s="407"/>
      <c r="B200" s="75"/>
      <c r="C200" s="75" t="s">
        <v>68</v>
      </c>
      <c r="D200" s="75"/>
      <c r="E200" s="76" t="s">
        <v>40</v>
      </c>
      <c r="F200" s="71">
        <v>168.17</v>
      </c>
      <c r="G200" s="71">
        <v>168.17</v>
      </c>
      <c r="H200" s="347"/>
      <c r="I200" s="347"/>
      <c r="J200" s="347"/>
    </row>
    <row r="201" spans="1:10" ht="12">
      <c r="A201" s="409"/>
      <c r="B201" s="75" t="s">
        <v>67</v>
      </c>
      <c r="C201" s="75" t="s">
        <v>67</v>
      </c>
      <c r="D201" s="75" t="s">
        <v>75</v>
      </c>
      <c r="E201" s="76" t="s">
        <v>41</v>
      </c>
      <c r="F201" s="71">
        <v>168.17</v>
      </c>
      <c r="G201" s="71">
        <v>168.17</v>
      </c>
      <c r="H201" s="347"/>
      <c r="I201" s="410"/>
      <c r="J201" s="347"/>
    </row>
    <row r="202" spans="1:10" ht="24">
      <c r="A202" s="251" t="s">
        <v>1149</v>
      </c>
      <c r="B202" s="388"/>
      <c r="C202" s="388"/>
      <c r="D202" s="388"/>
      <c r="E202" s="389"/>
      <c r="F202" s="335">
        <f>F203+F208+F212+F215</f>
        <v>2555.26</v>
      </c>
      <c r="G202" s="335">
        <f>G203+G208+G212+G215</f>
        <v>2045.01</v>
      </c>
      <c r="H202" s="335">
        <f>H203+H208+H212+H215</f>
        <v>380.22999999999996</v>
      </c>
      <c r="I202" s="335">
        <f>I203+I208+I212+I215</f>
        <v>39.02</v>
      </c>
      <c r="J202" s="335">
        <f>J203+J208+J212+J215</f>
        <v>91</v>
      </c>
    </row>
    <row r="203" spans="1:10" ht="12">
      <c r="A203" s="402"/>
      <c r="B203" s="256" t="s">
        <v>1104</v>
      </c>
      <c r="C203" s="256"/>
      <c r="D203" s="256"/>
      <c r="E203" s="262" t="s">
        <v>1105</v>
      </c>
      <c r="F203" s="265">
        <f>SUM(G203:J203)</f>
        <v>1978.65</v>
      </c>
      <c r="G203" s="265">
        <v>1506.19</v>
      </c>
      <c r="H203" s="265">
        <v>377.4</v>
      </c>
      <c r="I203" s="265">
        <v>4.06</v>
      </c>
      <c r="J203" s="265">
        <v>91</v>
      </c>
    </row>
    <row r="204" spans="1:10" ht="12">
      <c r="A204" s="407"/>
      <c r="B204" s="75"/>
      <c r="C204" s="392" t="s">
        <v>1118</v>
      </c>
      <c r="D204" s="75"/>
      <c r="E204" s="393" t="s">
        <v>1150</v>
      </c>
      <c r="F204" s="265">
        <v>1888.65</v>
      </c>
      <c r="G204" s="265">
        <v>1506.19</v>
      </c>
      <c r="H204" s="265">
        <v>377.4</v>
      </c>
      <c r="I204" s="265">
        <v>4.06</v>
      </c>
      <c r="J204" s="302">
        <v>1</v>
      </c>
    </row>
    <row r="205" spans="1:10" ht="12">
      <c r="A205" s="407"/>
      <c r="B205" s="256"/>
      <c r="C205" s="256"/>
      <c r="D205" s="256" t="s">
        <v>1111</v>
      </c>
      <c r="E205" s="262" t="s">
        <v>1151</v>
      </c>
      <c r="F205" s="302">
        <v>1888.65</v>
      </c>
      <c r="G205" s="265">
        <v>1506.19</v>
      </c>
      <c r="H205" s="265">
        <v>377.4</v>
      </c>
      <c r="I205" s="265">
        <v>4.06</v>
      </c>
      <c r="J205" s="265">
        <v>1</v>
      </c>
    </row>
    <row r="206" spans="1:10" ht="12">
      <c r="A206" s="407"/>
      <c r="B206" s="256"/>
      <c r="C206" s="256" t="s">
        <v>1112</v>
      </c>
      <c r="D206" s="256"/>
      <c r="E206" s="262" t="s">
        <v>1152</v>
      </c>
      <c r="F206" s="302">
        <v>90</v>
      </c>
      <c r="G206" s="265"/>
      <c r="H206" s="265"/>
      <c r="I206" s="265"/>
      <c r="J206" s="265">
        <v>90</v>
      </c>
    </row>
    <row r="207" spans="1:10" ht="12">
      <c r="A207" s="407"/>
      <c r="B207" s="256"/>
      <c r="C207" s="256"/>
      <c r="D207" s="256" t="s">
        <v>1148</v>
      </c>
      <c r="E207" s="262" t="s">
        <v>1153</v>
      </c>
      <c r="F207" s="302">
        <v>90</v>
      </c>
      <c r="G207" s="265"/>
      <c r="H207" s="265"/>
      <c r="I207" s="265"/>
      <c r="J207" s="265">
        <v>90</v>
      </c>
    </row>
    <row r="208" spans="1:10" ht="12">
      <c r="A208" s="407"/>
      <c r="B208" s="75" t="s">
        <v>64</v>
      </c>
      <c r="C208" s="75"/>
      <c r="D208" s="75"/>
      <c r="E208" s="76" t="s">
        <v>65</v>
      </c>
      <c r="F208" s="265">
        <v>310.49</v>
      </c>
      <c r="G208" s="265">
        <v>272.7</v>
      </c>
      <c r="H208" s="265">
        <v>2.83</v>
      </c>
      <c r="I208" s="265">
        <v>34.96</v>
      </c>
      <c r="J208" s="265"/>
    </row>
    <row r="209" spans="1:10" ht="12">
      <c r="A209" s="407"/>
      <c r="B209" s="75"/>
      <c r="C209" s="75" t="s">
        <v>66</v>
      </c>
      <c r="D209" s="75"/>
      <c r="E209" s="76" t="s">
        <v>31</v>
      </c>
      <c r="F209" s="265">
        <v>310.49</v>
      </c>
      <c r="G209" s="265">
        <v>272.7</v>
      </c>
      <c r="H209" s="265">
        <v>2.83</v>
      </c>
      <c r="I209" s="265">
        <v>34.96</v>
      </c>
      <c r="J209" s="265"/>
    </row>
    <row r="210" spans="1:10" ht="12">
      <c r="A210" s="407"/>
      <c r="B210" s="75" t="s">
        <v>67</v>
      </c>
      <c r="C210" s="75" t="s">
        <v>67</v>
      </c>
      <c r="D210" s="75" t="s">
        <v>68</v>
      </c>
      <c r="E210" s="76" t="s">
        <v>33</v>
      </c>
      <c r="F210" s="302">
        <v>37.79</v>
      </c>
      <c r="G210" s="265"/>
      <c r="H210" s="265">
        <v>2.83</v>
      </c>
      <c r="I210" s="302">
        <v>34.96</v>
      </c>
      <c r="J210" s="265"/>
    </row>
    <row r="211" spans="1:10" ht="12">
      <c r="A211" s="407"/>
      <c r="B211" s="75" t="s">
        <v>67</v>
      </c>
      <c r="C211" s="75" t="s">
        <v>67</v>
      </c>
      <c r="D211" s="75" t="s">
        <v>66</v>
      </c>
      <c r="E211" s="76" t="s">
        <v>34</v>
      </c>
      <c r="F211" s="302">
        <v>272.7</v>
      </c>
      <c r="G211" s="265">
        <v>272.7</v>
      </c>
      <c r="H211" s="265"/>
      <c r="I211" s="302"/>
      <c r="J211" s="265"/>
    </row>
    <row r="212" spans="1:10" ht="12">
      <c r="A212" s="407"/>
      <c r="B212" s="75" t="s">
        <v>69</v>
      </c>
      <c r="C212" s="75"/>
      <c r="D212" s="75"/>
      <c r="E212" s="76" t="s">
        <v>70</v>
      </c>
      <c r="F212" s="265">
        <v>102.38</v>
      </c>
      <c r="G212" s="265">
        <v>102.38</v>
      </c>
      <c r="H212" s="265"/>
      <c r="I212" s="265"/>
      <c r="J212" s="265"/>
    </row>
    <row r="213" spans="1:10" ht="12">
      <c r="A213" s="407"/>
      <c r="B213" s="75"/>
      <c r="C213" s="75" t="s">
        <v>71</v>
      </c>
      <c r="D213" s="75"/>
      <c r="E213" s="76" t="s">
        <v>35</v>
      </c>
      <c r="F213" s="265">
        <v>102.38</v>
      </c>
      <c r="G213" s="265">
        <v>102.38</v>
      </c>
      <c r="H213" s="265"/>
      <c r="I213" s="265"/>
      <c r="J213" s="265"/>
    </row>
    <row r="214" spans="1:10" ht="12">
      <c r="A214" s="407"/>
      <c r="B214" s="75" t="s">
        <v>67</v>
      </c>
      <c r="C214" s="75" t="s">
        <v>67</v>
      </c>
      <c r="D214" s="75" t="s">
        <v>68</v>
      </c>
      <c r="E214" s="76" t="s">
        <v>37</v>
      </c>
      <c r="F214" s="265">
        <v>102.38</v>
      </c>
      <c r="G214" s="265">
        <v>102.38</v>
      </c>
      <c r="H214" s="265"/>
      <c r="I214" s="302"/>
      <c r="J214" s="265"/>
    </row>
    <row r="215" spans="1:10" ht="12">
      <c r="A215" s="407"/>
      <c r="B215" s="75" t="s">
        <v>73</v>
      </c>
      <c r="C215" s="75"/>
      <c r="D215" s="75"/>
      <c r="E215" s="76" t="s">
        <v>74</v>
      </c>
      <c r="F215" s="265">
        <v>163.74</v>
      </c>
      <c r="G215" s="265">
        <v>163.74</v>
      </c>
      <c r="H215" s="265"/>
      <c r="I215" s="265"/>
      <c r="J215" s="265"/>
    </row>
    <row r="216" spans="1:10" ht="12">
      <c r="A216" s="407"/>
      <c r="B216" s="75"/>
      <c r="C216" s="75" t="s">
        <v>68</v>
      </c>
      <c r="D216" s="75"/>
      <c r="E216" s="76" t="s">
        <v>40</v>
      </c>
      <c r="F216" s="265">
        <v>163.74</v>
      </c>
      <c r="G216" s="265">
        <v>163.74</v>
      </c>
      <c r="H216" s="265"/>
      <c r="I216" s="265"/>
      <c r="J216" s="265"/>
    </row>
    <row r="217" spans="1:10" ht="12">
      <c r="A217" s="409"/>
      <c r="B217" s="75" t="s">
        <v>67</v>
      </c>
      <c r="C217" s="75" t="s">
        <v>67</v>
      </c>
      <c r="D217" s="75" t="s">
        <v>75</v>
      </c>
      <c r="E217" s="76" t="s">
        <v>41</v>
      </c>
      <c r="F217" s="265">
        <v>163.74</v>
      </c>
      <c r="G217" s="302">
        <v>163.74</v>
      </c>
      <c r="H217" s="265"/>
      <c r="I217" s="266"/>
      <c r="J217" s="265"/>
    </row>
    <row r="218" spans="1:10" ht="24">
      <c r="A218" s="251" t="s">
        <v>1154</v>
      </c>
      <c r="B218" s="252"/>
      <c r="C218" s="252"/>
      <c r="D218" s="252"/>
      <c r="E218" s="274"/>
      <c r="F218" s="273">
        <f>F219+F224+F228+F231</f>
        <v>1457.8</v>
      </c>
      <c r="G218" s="273">
        <f>G219+G224+G228+G231</f>
        <v>1224.51</v>
      </c>
      <c r="H218" s="273">
        <f>H219+H224+H228+H231</f>
        <v>141.58</v>
      </c>
      <c r="I218" s="273">
        <f>I219+I224+I228+I231</f>
        <v>46.71</v>
      </c>
      <c r="J218" s="273">
        <f>J219+J224+J228+J231</f>
        <v>45</v>
      </c>
    </row>
    <row r="219" spans="1:10" ht="12">
      <c r="A219" s="402"/>
      <c r="B219" s="256" t="s">
        <v>1104</v>
      </c>
      <c r="C219" s="256"/>
      <c r="D219" s="256"/>
      <c r="E219" s="262" t="s">
        <v>1105</v>
      </c>
      <c r="F219" s="263">
        <f aca="true" t="shared" si="5" ref="F219:F233">SUM(G219:J219)</f>
        <v>1076.94</v>
      </c>
      <c r="G219" s="263">
        <v>888.21</v>
      </c>
      <c r="H219" s="263">
        <v>138.47</v>
      </c>
      <c r="I219" s="263">
        <v>5.26</v>
      </c>
      <c r="J219" s="263">
        <v>45</v>
      </c>
    </row>
    <row r="220" spans="1:10" ht="12">
      <c r="A220" s="407"/>
      <c r="B220" s="75"/>
      <c r="C220" s="392" t="s">
        <v>1118</v>
      </c>
      <c r="D220" s="75"/>
      <c r="E220" s="393" t="s">
        <v>1155</v>
      </c>
      <c r="F220" s="263">
        <f t="shared" si="5"/>
        <v>1031.94</v>
      </c>
      <c r="G220" s="263">
        <v>888.21</v>
      </c>
      <c r="H220" s="263">
        <v>138.47</v>
      </c>
      <c r="I220" s="263">
        <v>5.26</v>
      </c>
      <c r="J220" s="263"/>
    </row>
    <row r="221" spans="1:10" ht="12">
      <c r="A221" s="407"/>
      <c r="B221" s="75"/>
      <c r="C221" s="75"/>
      <c r="D221" s="392" t="s">
        <v>1119</v>
      </c>
      <c r="E221" s="393" t="s">
        <v>1156</v>
      </c>
      <c r="F221" s="263">
        <f t="shared" si="5"/>
        <v>1031.94</v>
      </c>
      <c r="G221" s="263">
        <v>888.21</v>
      </c>
      <c r="H221" s="263">
        <v>138.47</v>
      </c>
      <c r="I221" s="263">
        <v>5.26</v>
      </c>
      <c r="J221" s="263"/>
    </row>
    <row r="222" spans="1:10" ht="12">
      <c r="A222" s="407"/>
      <c r="B222" s="75"/>
      <c r="C222" s="392" t="s">
        <v>1120</v>
      </c>
      <c r="D222" s="75"/>
      <c r="E222" s="393" t="s">
        <v>1157</v>
      </c>
      <c r="F222" s="263">
        <f t="shared" si="5"/>
        <v>45</v>
      </c>
      <c r="G222" s="263"/>
      <c r="H222" s="263"/>
      <c r="I222" s="322"/>
      <c r="J222" s="263">
        <v>45</v>
      </c>
    </row>
    <row r="223" spans="1:10" ht="12">
      <c r="A223" s="407"/>
      <c r="B223" s="75"/>
      <c r="C223" s="75"/>
      <c r="D223" s="392" t="s">
        <v>1122</v>
      </c>
      <c r="E223" s="393" t="s">
        <v>1158</v>
      </c>
      <c r="F223" s="263">
        <f t="shared" si="5"/>
        <v>45</v>
      </c>
      <c r="G223" s="263"/>
      <c r="H223" s="263"/>
      <c r="I223" s="322"/>
      <c r="J223" s="263">
        <v>45</v>
      </c>
    </row>
    <row r="224" spans="1:10" ht="12">
      <c r="A224" s="407"/>
      <c r="B224" s="392" t="s">
        <v>1123</v>
      </c>
      <c r="C224" s="75"/>
      <c r="D224" s="75"/>
      <c r="E224" s="393" t="s">
        <v>1124</v>
      </c>
      <c r="F224" s="263">
        <f t="shared" si="5"/>
        <v>202.96000000000004</v>
      </c>
      <c r="G224" s="263">
        <v>158.4</v>
      </c>
      <c r="H224" s="263">
        <v>3.11</v>
      </c>
      <c r="I224" s="263">
        <v>41.45</v>
      </c>
      <c r="J224" s="263"/>
    </row>
    <row r="225" spans="1:10" ht="12">
      <c r="A225" s="407"/>
      <c r="B225" s="75"/>
      <c r="C225" s="392" t="s">
        <v>1125</v>
      </c>
      <c r="D225" s="75"/>
      <c r="E225" s="393" t="s">
        <v>1159</v>
      </c>
      <c r="F225" s="263">
        <f t="shared" si="5"/>
        <v>202.96000000000004</v>
      </c>
      <c r="G225" s="263">
        <v>158.4</v>
      </c>
      <c r="H225" s="263">
        <v>3.11</v>
      </c>
      <c r="I225" s="263">
        <v>41.45</v>
      </c>
      <c r="J225" s="263"/>
    </row>
    <row r="226" spans="1:10" ht="12">
      <c r="A226" s="407"/>
      <c r="B226" s="75"/>
      <c r="C226" s="75"/>
      <c r="D226" s="392" t="s">
        <v>1118</v>
      </c>
      <c r="E226" s="393" t="s">
        <v>1160</v>
      </c>
      <c r="F226" s="263">
        <f t="shared" si="5"/>
        <v>44.56</v>
      </c>
      <c r="G226" s="263"/>
      <c r="H226" s="263">
        <v>3.11</v>
      </c>
      <c r="I226" s="322">
        <v>41.45</v>
      </c>
      <c r="J226" s="263"/>
    </row>
    <row r="227" spans="1:10" ht="12">
      <c r="A227" s="407"/>
      <c r="B227" s="75"/>
      <c r="C227" s="75"/>
      <c r="D227" s="392" t="s">
        <v>1125</v>
      </c>
      <c r="E227" s="393" t="s">
        <v>1161</v>
      </c>
      <c r="F227" s="263">
        <f t="shared" si="5"/>
        <v>158.4</v>
      </c>
      <c r="G227" s="263">
        <v>158.4</v>
      </c>
      <c r="H227" s="263"/>
      <c r="I227" s="263"/>
      <c r="J227" s="263"/>
    </row>
    <row r="228" spans="1:10" ht="12">
      <c r="A228" s="407"/>
      <c r="B228" s="392" t="s">
        <v>1129</v>
      </c>
      <c r="C228" s="75"/>
      <c r="D228" s="75"/>
      <c r="E228" s="393" t="s">
        <v>1130</v>
      </c>
      <c r="F228" s="263">
        <f t="shared" si="5"/>
        <v>81.33</v>
      </c>
      <c r="G228" s="263">
        <v>81.33</v>
      </c>
      <c r="H228" s="263"/>
      <c r="I228" s="263"/>
      <c r="J228" s="263"/>
    </row>
    <row r="229" spans="1:10" ht="12">
      <c r="A229" s="407"/>
      <c r="B229" s="75"/>
      <c r="C229" s="392" t="s">
        <v>1131</v>
      </c>
      <c r="D229" s="75"/>
      <c r="E229" s="393" t="s">
        <v>1162</v>
      </c>
      <c r="F229" s="263">
        <f t="shared" si="5"/>
        <v>81.33</v>
      </c>
      <c r="G229" s="322">
        <v>81.33</v>
      </c>
      <c r="H229" s="263"/>
      <c r="I229" s="263"/>
      <c r="J229" s="263"/>
    </row>
    <row r="230" spans="1:10" ht="12">
      <c r="A230" s="407"/>
      <c r="B230" s="75"/>
      <c r="C230" s="75"/>
      <c r="D230" s="392" t="s">
        <v>1118</v>
      </c>
      <c r="E230" s="393" t="s">
        <v>1163</v>
      </c>
      <c r="F230" s="263">
        <f t="shared" si="5"/>
        <v>81.33</v>
      </c>
      <c r="G230" s="263">
        <v>81.33</v>
      </c>
      <c r="H230" s="263"/>
      <c r="I230" s="263"/>
      <c r="J230" s="263"/>
    </row>
    <row r="231" spans="1:10" ht="12">
      <c r="A231" s="407"/>
      <c r="B231" s="392" t="s">
        <v>1134</v>
      </c>
      <c r="C231" s="75"/>
      <c r="D231" s="75"/>
      <c r="E231" s="393" t="s">
        <v>1135</v>
      </c>
      <c r="F231" s="263">
        <f t="shared" si="5"/>
        <v>96.57</v>
      </c>
      <c r="G231" s="263">
        <v>96.57</v>
      </c>
      <c r="H231" s="263"/>
      <c r="I231" s="263"/>
      <c r="J231" s="263"/>
    </row>
    <row r="232" spans="1:10" ht="12">
      <c r="A232" s="407"/>
      <c r="B232" s="75"/>
      <c r="C232" s="392" t="s">
        <v>1118</v>
      </c>
      <c r="D232" s="75"/>
      <c r="E232" s="393" t="s">
        <v>1164</v>
      </c>
      <c r="F232" s="263">
        <f t="shared" si="5"/>
        <v>96.57</v>
      </c>
      <c r="G232" s="322">
        <v>96.57</v>
      </c>
      <c r="H232" s="263"/>
      <c r="I232" s="264"/>
      <c r="J232" s="263"/>
    </row>
    <row r="233" spans="1:10" ht="12">
      <c r="A233" s="411"/>
      <c r="B233" s="256"/>
      <c r="C233" s="256"/>
      <c r="D233" s="256" t="s">
        <v>1108</v>
      </c>
      <c r="E233" s="262" t="s">
        <v>1165</v>
      </c>
      <c r="F233" s="263">
        <f t="shared" si="5"/>
        <v>96.57</v>
      </c>
      <c r="G233" s="263">
        <v>96.57</v>
      </c>
      <c r="H233" s="263"/>
      <c r="I233" s="263"/>
      <c r="J233" s="263"/>
    </row>
    <row r="234" spans="1:10" ht="26.25" customHeight="1">
      <c r="A234" s="251" t="s">
        <v>1166</v>
      </c>
      <c r="B234" s="252"/>
      <c r="C234" s="252"/>
      <c r="D234" s="252"/>
      <c r="E234" s="253" t="s">
        <v>47</v>
      </c>
      <c r="F234" s="273">
        <f>F235+F238+F242+F245</f>
        <v>724.7300000000001</v>
      </c>
      <c r="G234" s="273">
        <f>G235+G238+G242+G245</f>
        <v>621.59</v>
      </c>
      <c r="H234" s="273">
        <f>H235+H238+H242+H245</f>
        <v>88.12</v>
      </c>
      <c r="I234" s="273">
        <f>I235+I238+I242+I245</f>
        <v>15.02</v>
      </c>
      <c r="J234" s="273">
        <f>J235+J238+J242+J245</f>
        <v>0</v>
      </c>
    </row>
    <row r="235" spans="1:10" ht="12">
      <c r="A235" s="402"/>
      <c r="B235" s="256" t="s">
        <v>1147</v>
      </c>
      <c r="C235" s="256"/>
      <c r="D235" s="256"/>
      <c r="E235" s="262" t="s">
        <v>1105</v>
      </c>
      <c r="F235" s="263">
        <f>SUM(G235:J235)</f>
        <v>529.61</v>
      </c>
      <c r="G235" s="263">
        <v>451.47</v>
      </c>
      <c r="H235" s="263">
        <v>78.12</v>
      </c>
      <c r="I235" s="263">
        <v>0.02</v>
      </c>
      <c r="J235" s="263"/>
    </row>
    <row r="236" spans="1:10" ht="12">
      <c r="A236" s="407"/>
      <c r="B236" s="397"/>
      <c r="C236" s="397" t="s">
        <v>1100</v>
      </c>
      <c r="D236" s="75"/>
      <c r="E236" s="76" t="s">
        <v>1167</v>
      </c>
      <c r="F236" s="263">
        <f>SUM(G236:J236)</f>
        <v>529.61</v>
      </c>
      <c r="G236" s="263">
        <v>451.47</v>
      </c>
      <c r="H236" s="263">
        <v>78.12</v>
      </c>
      <c r="I236" s="263">
        <v>0.02</v>
      </c>
      <c r="J236" s="322"/>
    </row>
    <row r="237" spans="1:10" ht="12">
      <c r="A237" s="407"/>
      <c r="B237" s="256"/>
      <c r="C237" s="256"/>
      <c r="D237" s="256" t="s">
        <v>908</v>
      </c>
      <c r="E237" s="262" t="s">
        <v>1168</v>
      </c>
      <c r="F237" s="263">
        <f>SUM(G237:J237)</f>
        <v>529.61</v>
      </c>
      <c r="G237" s="263">
        <v>451.47</v>
      </c>
      <c r="H237" s="263">
        <v>78.12</v>
      </c>
      <c r="I237" s="263">
        <v>0.02</v>
      </c>
      <c r="J237" s="263"/>
    </row>
    <row r="238" spans="1:10" ht="12">
      <c r="A238" s="407"/>
      <c r="B238" s="75" t="s">
        <v>64</v>
      </c>
      <c r="C238" s="75"/>
      <c r="D238" s="75"/>
      <c r="E238" s="76" t="s">
        <v>65</v>
      </c>
      <c r="F238" s="322">
        <f>SUM(G238:J238)</f>
        <v>105.6</v>
      </c>
      <c r="G238" s="263">
        <v>80.6</v>
      </c>
      <c r="H238" s="263">
        <v>10</v>
      </c>
      <c r="I238" s="263">
        <v>15</v>
      </c>
      <c r="J238" s="263"/>
    </row>
    <row r="239" spans="1:10" ht="12">
      <c r="A239" s="407"/>
      <c r="B239" s="75"/>
      <c r="C239" s="75" t="s">
        <v>66</v>
      </c>
      <c r="D239" s="75"/>
      <c r="E239" s="76" t="s">
        <v>31</v>
      </c>
      <c r="F239" s="322">
        <f>SUM(G239:J239)</f>
        <v>105.6</v>
      </c>
      <c r="G239" s="263">
        <v>80.6</v>
      </c>
      <c r="H239" s="263">
        <v>10</v>
      </c>
      <c r="I239" s="263">
        <v>15</v>
      </c>
      <c r="J239" s="263"/>
    </row>
    <row r="240" spans="1:10" ht="12">
      <c r="A240" s="407"/>
      <c r="B240" s="75" t="s">
        <v>67</v>
      </c>
      <c r="C240" s="75" t="s">
        <v>67</v>
      </c>
      <c r="D240" s="75" t="s">
        <v>68</v>
      </c>
      <c r="E240" s="76" t="s">
        <v>33</v>
      </c>
      <c r="F240" s="322">
        <v>25</v>
      </c>
      <c r="G240" s="263"/>
      <c r="H240" s="263">
        <v>10</v>
      </c>
      <c r="I240" s="263">
        <v>15</v>
      </c>
      <c r="J240" s="263"/>
    </row>
    <row r="241" spans="1:10" ht="12">
      <c r="A241" s="407"/>
      <c r="B241" s="75" t="s">
        <v>67</v>
      </c>
      <c r="C241" s="75" t="s">
        <v>67</v>
      </c>
      <c r="D241" s="75" t="s">
        <v>66</v>
      </c>
      <c r="E241" s="76" t="s">
        <v>34</v>
      </c>
      <c r="F241" s="322">
        <v>80.6</v>
      </c>
      <c r="G241" s="263">
        <v>80.6</v>
      </c>
      <c r="H241" s="263"/>
      <c r="I241" s="263"/>
      <c r="J241" s="263"/>
    </row>
    <row r="242" spans="1:10" ht="12">
      <c r="A242" s="407"/>
      <c r="B242" s="75" t="s">
        <v>69</v>
      </c>
      <c r="C242" s="75"/>
      <c r="D242" s="75"/>
      <c r="E242" s="76" t="s">
        <v>70</v>
      </c>
      <c r="F242" s="263">
        <v>40.44</v>
      </c>
      <c r="G242" s="263">
        <v>40.44</v>
      </c>
      <c r="H242" s="263"/>
      <c r="I242" s="263"/>
      <c r="J242" s="263"/>
    </row>
    <row r="243" spans="1:10" ht="12">
      <c r="A243" s="407"/>
      <c r="B243" s="75"/>
      <c r="C243" s="75" t="s">
        <v>71</v>
      </c>
      <c r="D243" s="75"/>
      <c r="E243" s="76" t="s">
        <v>35</v>
      </c>
      <c r="F243" s="263">
        <v>40.44</v>
      </c>
      <c r="G243" s="263">
        <v>40.44</v>
      </c>
      <c r="H243" s="263"/>
      <c r="I243" s="263"/>
      <c r="J243" s="263"/>
    </row>
    <row r="244" spans="1:10" ht="12">
      <c r="A244" s="407"/>
      <c r="B244" s="75" t="s">
        <v>67</v>
      </c>
      <c r="C244" s="75" t="s">
        <v>67</v>
      </c>
      <c r="D244" s="75" t="s">
        <v>68</v>
      </c>
      <c r="E244" s="76" t="s">
        <v>37</v>
      </c>
      <c r="F244" s="263">
        <v>40.44</v>
      </c>
      <c r="G244" s="263">
        <v>40.44</v>
      </c>
      <c r="H244" s="263"/>
      <c r="I244" s="263"/>
      <c r="J244" s="263"/>
    </row>
    <row r="245" spans="1:10" ht="12">
      <c r="A245" s="407"/>
      <c r="B245" s="75" t="s">
        <v>73</v>
      </c>
      <c r="C245" s="75"/>
      <c r="D245" s="75"/>
      <c r="E245" s="76" t="s">
        <v>74</v>
      </c>
      <c r="F245" s="263">
        <v>49.08</v>
      </c>
      <c r="G245" s="263">
        <v>49.08</v>
      </c>
      <c r="H245" s="263"/>
      <c r="I245" s="263"/>
      <c r="J245" s="263"/>
    </row>
    <row r="246" spans="1:10" ht="12">
      <c r="A246" s="407"/>
      <c r="B246" s="75"/>
      <c r="C246" s="75" t="s">
        <v>68</v>
      </c>
      <c r="D246" s="75"/>
      <c r="E246" s="76" t="s">
        <v>40</v>
      </c>
      <c r="F246" s="263">
        <v>49.08</v>
      </c>
      <c r="G246" s="263">
        <v>49.08</v>
      </c>
      <c r="H246" s="263"/>
      <c r="I246" s="263"/>
      <c r="J246" s="263"/>
    </row>
    <row r="247" spans="1:10" ht="12">
      <c r="A247" s="409"/>
      <c r="B247" s="75" t="s">
        <v>67</v>
      </c>
      <c r="C247" s="75" t="s">
        <v>67</v>
      </c>
      <c r="D247" s="75" t="s">
        <v>75</v>
      </c>
      <c r="E247" s="76" t="s">
        <v>41</v>
      </c>
      <c r="F247" s="263">
        <v>49.08</v>
      </c>
      <c r="G247" s="263">
        <v>49.08</v>
      </c>
      <c r="H247" s="263"/>
      <c r="I247" s="263"/>
      <c r="J247" s="263"/>
    </row>
    <row r="248" spans="1:10" ht="36">
      <c r="A248" s="251" t="s">
        <v>422</v>
      </c>
      <c r="B248" s="252"/>
      <c r="C248" s="252"/>
      <c r="D248" s="252"/>
      <c r="E248" s="274"/>
      <c r="F248" s="273">
        <f>F249+F254+F258+F261</f>
        <v>2144.0499999999997</v>
      </c>
      <c r="G248" s="273">
        <f>G249+G254+G258+G261</f>
        <v>1501.7300000000002</v>
      </c>
      <c r="H248" s="273">
        <f>H249+H254+H258+H261</f>
        <v>165.53</v>
      </c>
      <c r="I248" s="273">
        <f>I249+I254+I258+I261</f>
        <v>11.79</v>
      </c>
      <c r="J248" s="273">
        <f>J249+J254+J258+J261</f>
        <v>465</v>
      </c>
    </row>
    <row r="249" spans="1:10" ht="12">
      <c r="A249" s="402"/>
      <c r="B249" s="132">
        <v>205</v>
      </c>
      <c r="C249" s="132"/>
      <c r="D249" s="132"/>
      <c r="E249" s="76" t="s">
        <v>276</v>
      </c>
      <c r="F249" s="320">
        <v>1737.83</v>
      </c>
      <c r="G249" s="320">
        <v>1107.89</v>
      </c>
      <c r="H249" s="320">
        <v>164.65</v>
      </c>
      <c r="I249" s="320">
        <v>0.29</v>
      </c>
      <c r="J249" s="320">
        <v>465</v>
      </c>
    </row>
    <row r="250" spans="1:10" ht="12">
      <c r="A250" s="407"/>
      <c r="B250" s="132"/>
      <c r="C250" s="132">
        <v>2</v>
      </c>
      <c r="D250" s="132"/>
      <c r="E250" s="76" t="s">
        <v>187</v>
      </c>
      <c r="F250" s="320">
        <v>1272.83</v>
      </c>
      <c r="G250" s="320">
        <v>1107.89</v>
      </c>
      <c r="H250" s="320">
        <v>164.65</v>
      </c>
      <c r="I250" s="320">
        <v>0.29</v>
      </c>
      <c r="J250" s="320">
        <v>0</v>
      </c>
    </row>
    <row r="251" spans="1:10" ht="12">
      <c r="A251" s="407"/>
      <c r="B251" s="132"/>
      <c r="C251" s="132"/>
      <c r="D251" s="132">
        <v>3</v>
      </c>
      <c r="E251" s="76" t="s">
        <v>196</v>
      </c>
      <c r="F251" s="320">
        <v>1272.83</v>
      </c>
      <c r="G251" s="320">
        <v>1107.89</v>
      </c>
      <c r="H251" s="320">
        <v>164.65</v>
      </c>
      <c r="I251" s="320">
        <v>0.29</v>
      </c>
      <c r="J251" s="320">
        <v>0</v>
      </c>
    </row>
    <row r="252" spans="1:10" ht="12">
      <c r="A252" s="407"/>
      <c r="B252" s="132"/>
      <c r="C252" s="132">
        <v>9</v>
      </c>
      <c r="D252" s="132"/>
      <c r="E252" s="76" t="s">
        <v>191</v>
      </c>
      <c r="F252" s="320">
        <v>465</v>
      </c>
      <c r="G252" s="320">
        <v>0</v>
      </c>
      <c r="H252" s="320">
        <v>0</v>
      </c>
      <c r="I252" s="320">
        <v>0</v>
      </c>
      <c r="J252" s="320">
        <v>465</v>
      </c>
    </row>
    <row r="253" spans="1:10" ht="12">
      <c r="A253" s="407"/>
      <c r="B253" s="132"/>
      <c r="C253" s="132"/>
      <c r="D253" s="132">
        <v>99</v>
      </c>
      <c r="E253" s="76" t="s">
        <v>192</v>
      </c>
      <c r="F253" s="320">
        <v>465</v>
      </c>
      <c r="G253" s="320">
        <v>0</v>
      </c>
      <c r="H253" s="320">
        <v>0</v>
      </c>
      <c r="I253" s="320">
        <v>0</v>
      </c>
      <c r="J253" s="320">
        <v>465</v>
      </c>
    </row>
    <row r="254" spans="1:10" ht="12">
      <c r="A254" s="407"/>
      <c r="B254" s="132">
        <v>208</v>
      </c>
      <c r="C254" s="132"/>
      <c r="D254" s="132"/>
      <c r="E254" s="76" t="s">
        <v>65</v>
      </c>
      <c r="F254" s="320">
        <v>210.31</v>
      </c>
      <c r="G254" s="320">
        <v>197.93</v>
      </c>
      <c r="H254" s="320">
        <v>0.88</v>
      </c>
      <c r="I254" s="320">
        <v>11.5</v>
      </c>
      <c r="J254" s="320">
        <v>0</v>
      </c>
    </row>
    <row r="255" spans="1:10" ht="12">
      <c r="A255" s="407"/>
      <c r="B255" s="132"/>
      <c r="C255" s="132">
        <v>5</v>
      </c>
      <c r="D255" s="132"/>
      <c r="E255" s="76" t="s">
        <v>31</v>
      </c>
      <c r="F255" s="320">
        <v>210.31</v>
      </c>
      <c r="G255" s="320">
        <v>197.93</v>
      </c>
      <c r="H255" s="320">
        <v>0.88</v>
      </c>
      <c r="I255" s="320">
        <v>11.5</v>
      </c>
      <c r="J255" s="320">
        <v>0</v>
      </c>
    </row>
    <row r="256" spans="1:10" ht="12">
      <c r="A256" s="407"/>
      <c r="B256" s="132"/>
      <c r="C256" s="132"/>
      <c r="D256" s="132">
        <v>2</v>
      </c>
      <c r="E256" s="76" t="s">
        <v>33</v>
      </c>
      <c r="F256" s="320">
        <v>12.38</v>
      </c>
      <c r="G256" s="320">
        <v>0</v>
      </c>
      <c r="H256" s="320">
        <v>0.88</v>
      </c>
      <c r="I256" s="320">
        <v>11.5</v>
      </c>
      <c r="J256" s="320">
        <v>0</v>
      </c>
    </row>
    <row r="257" spans="1:10" ht="12">
      <c r="A257" s="407"/>
      <c r="B257" s="132"/>
      <c r="C257" s="132"/>
      <c r="D257" s="132">
        <v>5</v>
      </c>
      <c r="E257" s="76" t="s">
        <v>34</v>
      </c>
      <c r="F257" s="320">
        <v>197.93</v>
      </c>
      <c r="G257" s="320">
        <v>197.93</v>
      </c>
      <c r="H257" s="320">
        <v>0</v>
      </c>
      <c r="I257" s="320">
        <v>0</v>
      </c>
      <c r="J257" s="320">
        <v>0</v>
      </c>
    </row>
    <row r="258" spans="1:10" ht="12">
      <c r="A258" s="407"/>
      <c r="B258" s="132">
        <v>210</v>
      </c>
      <c r="C258" s="132"/>
      <c r="D258" s="132"/>
      <c r="E258" s="76" t="s">
        <v>70</v>
      </c>
      <c r="F258" s="320">
        <v>75.51</v>
      </c>
      <c r="G258" s="320">
        <v>75.51</v>
      </c>
      <c r="H258" s="320">
        <v>0</v>
      </c>
      <c r="I258" s="320">
        <v>0</v>
      </c>
      <c r="J258" s="320">
        <v>0</v>
      </c>
    </row>
    <row r="259" spans="1:10" ht="12">
      <c r="A259" s="407"/>
      <c r="B259" s="132"/>
      <c r="C259" s="132">
        <v>11</v>
      </c>
      <c r="D259" s="132"/>
      <c r="E259" s="76" t="s">
        <v>35</v>
      </c>
      <c r="F259" s="320">
        <v>75.51</v>
      </c>
      <c r="G259" s="320">
        <v>75.51</v>
      </c>
      <c r="H259" s="320">
        <v>0</v>
      </c>
      <c r="I259" s="320">
        <v>0</v>
      </c>
      <c r="J259" s="320">
        <v>0</v>
      </c>
    </row>
    <row r="260" spans="1:10" ht="12">
      <c r="A260" s="407"/>
      <c r="B260" s="132"/>
      <c r="C260" s="132"/>
      <c r="D260" s="132">
        <v>2</v>
      </c>
      <c r="E260" s="76" t="s">
        <v>37</v>
      </c>
      <c r="F260" s="320">
        <v>75.51</v>
      </c>
      <c r="G260" s="320">
        <v>75.51</v>
      </c>
      <c r="H260" s="320">
        <v>0</v>
      </c>
      <c r="I260" s="320">
        <v>0</v>
      </c>
      <c r="J260" s="320">
        <v>0</v>
      </c>
    </row>
    <row r="261" spans="1:10" ht="12">
      <c r="A261" s="407"/>
      <c r="B261" s="132">
        <v>221</v>
      </c>
      <c r="C261" s="132"/>
      <c r="D261" s="132"/>
      <c r="E261" s="76" t="s">
        <v>74</v>
      </c>
      <c r="F261" s="320">
        <v>120.4</v>
      </c>
      <c r="G261" s="320">
        <v>120.4</v>
      </c>
      <c r="H261" s="320">
        <v>0</v>
      </c>
      <c r="I261" s="320">
        <v>0</v>
      </c>
      <c r="J261" s="320">
        <v>0</v>
      </c>
    </row>
    <row r="262" spans="1:10" ht="12">
      <c r="A262" s="407"/>
      <c r="B262" s="132"/>
      <c r="C262" s="132">
        <v>2</v>
      </c>
      <c r="D262" s="132"/>
      <c r="E262" s="76" t="s">
        <v>40</v>
      </c>
      <c r="F262" s="320">
        <v>120.4</v>
      </c>
      <c r="G262" s="320">
        <v>120.4</v>
      </c>
      <c r="H262" s="320">
        <v>0</v>
      </c>
      <c r="I262" s="320">
        <v>0</v>
      </c>
      <c r="J262" s="320">
        <v>0</v>
      </c>
    </row>
    <row r="263" spans="1:10" ht="12">
      <c r="A263" s="411"/>
      <c r="B263" s="132"/>
      <c r="C263" s="132"/>
      <c r="D263" s="132">
        <v>1</v>
      </c>
      <c r="E263" s="76" t="s">
        <v>41</v>
      </c>
      <c r="F263" s="320">
        <v>120.4</v>
      </c>
      <c r="G263" s="320">
        <v>120.4</v>
      </c>
      <c r="H263" s="320">
        <v>0</v>
      </c>
      <c r="I263" s="320">
        <v>0</v>
      </c>
      <c r="J263" s="320">
        <v>0</v>
      </c>
    </row>
    <row r="264" spans="1:10" ht="29.25" customHeight="1">
      <c r="A264" s="251" t="s">
        <v>1169</v>
      </c>
      <c r="B264" s="399"/>
      <c r="C264" s="399"/>
      <c r="D264" s="399"/>
      <c r="E264" s="389"/>
      <c r="F264" s="400">
        <f>F265+F270+F274+F277</f>
        <v>2275.69</v>
      </c>
      <c r="G264" s="400">
        <f>G265+G270+G274+G277</f>
        <v>1780.5400000000002</v>
      </c>
      <c r="H264" s="400">
        <f>H265+H270+H274+H277</f>
        <v>280.26</v>
      </c>
      <c r="I264" s="400">
        <f>I265+I270+I274+I277</f>
        <v>79.89</v>
      </c>
      <c r="J264" s="400">
        <f>J265+J270+J274+J277</f>
        <v>135</v>
      </c>
    </row>
    <row r="265" spans="1:10" ht="12">
      <c r="A265" s="402"/>
      <c r="B265" s="256" t="s">
        <v>1147</v>
      </c>
      <c r="C265" s="256"/>
      <c r="D265" s="256"/>
      <c r="E265" s="262" t="s">
        <v>1105</v>
      </c>
      <c r="F265" s="258">
        <f>F266+F268</f>
        <v>1714.7</v>
      </c>
      <c r="G265" s="258">
        <f>G266+G268</f>
        <v>1303.73</v>
      </c>
      <c r="H265" s="258">
        <f>H266+H268</f>
        <v>275.51</v>
      </c>
      <c r="I265" s="258">
        <f>I266+I268</f>
        <v>0.46</v>
      </c>
      <c r="J265" s="258">
        <f>J266+J268</f>
        <v>135</v>
      </c>
    </row>
    <row r="266" spans="1:10" ht="12">
      <c r="A266" s="407"/>
      <c r="B266" s="256"/>
      <c r="C266" s="256" t="s">
        <v>1100</v>
      </c>
      <c r="D266" s="256"/>
      <c r="E266" s="262" t="s">
        <v>1167</v>
      </c>
      <c r="F266" s="265">
        <f>F267</f>
        <v>1579.7</v>
      </c>
      <c r="G266" s="265">
        <f>G267</f>
        <v>1303.73</v>
      </c>
      <c r="H266" s="265">
        <f>H267</f>
        <v>275.51</v>
      </c>
      <c r="I266" s="265">
        <f>I267</f>
        <v>0.46</v>
      </c>
      <c r="J266" s="265">
        <f>J267</f>
        <v>0</v>
      </c>
    </row>
    <row r="267" spans="1:10" ht="12">
      <c r="A267" s="407"/>
      <c r="B267" s="256"/>
      <c r="C267" s="256"/>
      <c r="D267" s="256" t="s">
        <v>1170</v>
      </c>
      <c r="E267" s="262" t="s">
        <v>1171</v>
      </c>
      <c r="F267" s="71">
        <v>1579.7</v>
      </c>
      <c r="G267" s="265">
        <v>1303.73</v>
      </c>
      <c r="H267" s="265">
        <v>275.51</v>
      </c>
      <c r="I267" s="265">
        <v>0.46</v>
      </c>
      <c r="J267" s="265"/>
    </row>
    <row r="268" spans="1:10" ht="12">
      <c r="A268" s="407"/>
      <c r="B268" s="256"/>
      <c r="C268" s="256" t="s">
        <v>1102</v>
      </c>
      <c r="D268" s="256"/>
      <c r="E268" s="262" t="s">
        <v>1172</v>
      </c>
      <c r="F268" s="71">
        <v>135</v>
      </c>
      <c r="G268" s="265"/>
      <c r="H268" s="265"/>
      <c r="I268" s="265"/>
      <c r="J268" s="265">
        <v>135</v>
      </c>
    </row>
    <row r="269" spans="1:10" ht="12">
      <c r="A269" s="407"/>
      <c r="B269" s="256"/>
      <c r="C269" s="256"/>
      <c r="D269" s="256" t="s">
        <v>1148</v>
      </c>
      <c r="E269" s="262" t="s">
        <v>1173</v>
      </c>
      <c r="F269" s="71">
        <v>135</v>
      </c>
      <c r="G269" s="265"/>
      <c r="H269" s="265"/>
      <c r="I269" s="265"/>
      <c r="J269" s="265">
        <v>135</v>
      </c>
    </row>
    <row r="270" spans="1:10" ht="12">
      <c r="A270" s="407"/>
      <c r="B270" s="75" t="s">
        <v>64</v>
      </c>
      <c r="C270" s="75"/>
      <c r="D270" s="75"/>
      <c r="E270" s="76" t="s">
        <v>65</v>
      </c>
      <c r="F270" s="71">
        <f>F271</f>
        <v>317.18</v>
      </c>
      <c r="G270" s="71">
        <f>G271</f>
        <v>233</v>
      </c>
      <c r="H270" s="71">
        <f>H271</f>
        <v>4.75</v>
      </c>
      <c r="I270" s="71">
        <f>I271</f>
        <v>79.43</v>
      </c>
      <c r="J270" s="71">
        <f>J271</f>
        <v>0</v>
      </c>
    </row>
    <row r="271" spans="1:10" ht="12">
      <c r="A271" s="407"/>
      <c r="B271" s="75"/>
      <c r="C271" s="75" t="s">
        <v>66</v>
      </c>
      <c r="D271" s="75"/>
      <c r="E271" s="76" t="s">
        <v>31</v>
      </c>
      <c r="F271" s="71">
        <f>F272+F273</f>
        <v>317.18</v>
      </c>
      <c r="G271" s="71">
        <f>G272+G273</f>
        <v>233</v>
      </c>
      <c r="H271" s="71">
        <f>H272+H273</f>
        <v>4.75</v>
      </c>
      <c r="I271" s="71">
        <f>I272+I273</f>
        <v>79.43</v>
      </c>
      <c r="J271" s="71">
        <f>J272+J273</f>
        <v>0</v>
      </c>
    </row>
    <row r="272" spans="1:10" ht="12">
      <c r="A272" s="407"/>
      <c r="B272" s="75" t="s">
        <v>67</v>
      </c>
      <c r="C272" s="75" t="s">
        <v>67</v>
      </c>
      <c r="D272" s="75" t="s">
        <v>68</v>
      </c>
      <c r="E272" s="76" t="s">
        <v>33</v>
      </c>
      <c r="F272" s="71">
        <v>84.18</v>
      </c>
      <c r="G272" s="265"/>
      <c r="H272" s="265">
        <v>4.75</v>
      </c>
      <c r="I272" s="265">
        <v>79.43</v>
      </c>
      <c r="J272" s="265"/>
    </row>
    <row r="273" spans="1:10" ht="12">
      <c r="A273" s="407"/>
      <c r="B273" s="75" t="s">
        <v>67</v>
      </c>
      <c r="C273" s="75" t="s">
        <v>67</v>
      </c>
      <c r="D273" s="75" t="s">
        <v>66</v>
      </c>
      <c r="E273" s="76" t="s">
        <v>34</v>
      </c>
      <c r="F273" s="71">
        <v>233</v>
      </c>
      <c r="G273" s="265">
        <v>233</v>
      </c>
      <c r="H273" s="265"/>
      <c r="I273" s="302"/>
      <c r="J273" s="265"/>
    </row>
    <row r="274" spans="1:10" ht="12">
      <c r="A274" s="407"/>
      <c r="B274" s="75" t="s">
        <v>69</v>
      </c>
      <c r="C274" s="75"/>
      <c r="D274" s="75"/>
      <c r="E274" s="76" t="s">
        <v>70</v>
      </c>
      <c r="F274" s="71">
        <v>102.13</v>
      </c>
      <c r="G274" s="265">
        <v>102.13</v>
      </c>
      <c r="H274" s="265"/>
      <c r="I274" s="265"/>
      <c r="J274" s="265"/>
    </row>
    <row r="275" spans="1:10" ht="12">
      <c r="A275" s="407"/>
      <c r="B275" s="75"/>
      <c r="C275" s="75" t="s">
        <v>71</v>
      </c>
      <c r="D275" s="75"/>
      <c r="E275" s="76" t="s">
        <v>35</v>
      </c>
      <c r="F275" s="71">
        <v>102.13</v>
      </c>
      <c r="G275" s="265">
        <v>102.13</v>
      </c>
      <c r="H275" s="265"/>
      <c r="I275" s="265"/>
      <c r="J275" s="265"/>
    </row>
    <row r="276" spans="1:10" ht="12">
      <c r="A276" s="407"/>
      <c r="B276" s="75" t="s">
        <v>67</v>
      </c>
      <c r="C276" s="75" t="s">
        <v>67</v>
      </c>
      <c r="D276" s="75" t="s">
        <v>68</v>
      </c>
      <c r="E276" s="76" t="s">
        <v>37</v>
      </c>
      <c r="F276" s="71">
        <v>102.13</v>
      </c>
      <c r="G276" s="265">
        <v>102.13</v>
      </c>
      <c r="H276" s="265"/>
      <c r="I276" s="302"/>
      <c r="J276" s="265"/>
    </row>
    <row r="277" spans="1:10" ht="12">
      <c r="A277" s="407"/>
      <c r="B277" s="75" t="s">
        <v>73</v>
      </c>
      <c r="C277" s="75"/>
      <c r="D277" s="75"/>
      <c r="E277" s="76" t="s">
        <v>74</v>
      </c>
      <c r="F277" s="71">
        <v>141.68</v>
      </c>
      <c r="G277" s="265">
        <v>141.68</v>
      </c>
      <c r="H277" s="265"/>
      <c r="I277" s="265"/>
      <c r="J277" s="265"/>
    </row>
    <row r="278" spans="1:10" ht="12">
      <c r="A278" s="407"/>
      <c r="B278" s="75"/>
      <c r="C278" s="75" t="s">
        <v>68</v>
      </c>
      <c r="D278" s="75"/>
      <c r="E278" s="76" t="s">
        <v>40</v>
      </c>
      <c r="F278" s="71">
        <v>141.68</v>
      </c>
      <c r="G278" s="265">
        <v>141.68</v>
      </c>
      <c r="H278" s="265"/>
      <c r="I278" s="265"/>
      <c r="J278" s="265"/>
    </row>
    <row r="279" spans="1:10" ht="12">
      <c r="A279" s="409"/>
      <c r="B279" s="75" t="s">
        <v>67</v>
      </c>
      <c r="C279" s="75" t="s">
        <v>67</v>
      </c>
      <c r="D279" s="75" t="s">
        <v>75</v>
      </c>
      <c r="E279" s="76" t="s">
        <v>41</v>
      </c>
      <c r="F279" s="71">
        <v>141.68</v>
      </c>
      <c r="G279" s="265">
        <v>141.68</v>
      </c>
      <c r="H279" s="265"/>
      <c r="I279" s="265"/>
      <c r="J279" s="265"/>
    </row>
    <row r="280" spans="1:10" ht="24">
      <c r="A280" s="251" t="s">
        <v>1030</v>
      </c>
      <c r="B280" s="388"/>
      <c r="C280" s="388"/>
      <c r="D280" s="388"/>
      <c r="E280" s="389"/>
      <c r="F280" s="335">
        <f>F281+F284+F288+F291</f>
        <v>1614.19</v>
      </c>
      <c r="G280" s="335">
        <f>G281+G284+G288+G291</f>
        <v>1387.55</v>
      </c>
      <c r="H280" s="335">
        <f>H281+H284+H288+H291</f>
        <v>205.29999999999998</v>
      </c>
      <c r="I280" s="335">
        <f>I281+I284+I288+I291</f>
        <v>21.34</v>
      </c>
      <c r="J280" s="335">
        <f>J281+J284+J288+J291</f>
        <v>0</v>
      </c>
    </row>
    <row r="281" spans="1:10" ht="12">
      <c r="A281" s="402"/>
      <c r="B281" s="340">
        <v>205</v>
      </c>
      <c r="C281" s="340"/>
      <c r="D281" s="340"/>
      <c r="E281" s="412" t="s">
        <v>276</v>
      </c>
      <c r="F281" s="342">
        <v>1225.92</v>
      </c>
      <c r="G281" s="342">
        <v>1021.91</v>
      </c>
      <c r="H281" s="342">
        <v>203.66</v>
      </c>
      <c r="I281" s="342">
        <v>0.35</v>
      </c>
      <c r="J281" s="259"/>
    </row>
    <row r="282" spans="1:10" ht="12">
      <c r="A282" s="407"/>
      <c r="B282" s="340"/>
      <c r="C282" s="340">
        <v>2</v>
      </c>
      <c r="D282" s="340"/>
      <c r="E282" s="412" t="s">
        <v>187</v>
      </c>
      <c r="F282" s="342">
        <v>1225.92</v>
      </c>
      <c r="G282" s="342">
        <v>1021.91</v>
      </c>
      <c r="H282" s="342">
        <v>203.66</v>
      </c>
      <c r="I282" s="342">
        <v>0.35</v>
      </c>
      <c r="J282" s="259"/>
    </row>
    <row r="283" spans="1:10" ht="12">
      <c r="A283" s="407"/>
      <c r="B283" s="340"/>
      <c r="C283" s="340"/>
      <c r="D283" s="340">
        <v>2</v>
      </c>
      <c r="E283" s="412" t="s">
        <v>195</v>
      </c>
      <c r="F283" s="342">
        <v>1225.92</v>
      </c>
      <c r="G283" s="342">
        <v>1021.91</v>
      </c>
      <c r="H283" s="342">
        <v>203.66</v>
      </c>
      <c r="I283" s="342">
        <v>0.35</v>
      </c>
      <c r="J283" s="259"/>
    </row>
    <row r="284" spans="1:10" ht="12">
      <c r="A284" s="407"/>
      <c r="B284" s="340">
        <v>208</v>
      </c>
      <c r="C284" s="340"/>
      <c r="D284" s="340"/>
      <c r="E284" s="412" t="s">
        <v>65</v>
      </c>
      <c r="F284" s="342">
        <v>205.59</v>
      </c>
      <c r="G284" s="342">
        <v>182.96</v>
      </c>
      <c r="H284" s="342">
        <v>1.64</v>
      </c>
      <c r="I284" s="342">
        <v>20.99</v>
      </c>
      <c r="J284" s="259"/>
    </row>
    <row r="285" spans="1:10" ht="12">
      <c r="A285" s="407"/>
      <c r="B285" s="340"/>
      <c r="C285" s="340">
        <v>5</v>
      </c>
      <c r="D285" s="340"/>
      <c r="E285" s="412" t="s">
        <v>31</v>
      </c>
      <c r="F285" s="342">
        <v>205.59</v>
      </c>
      <c r="G285" s="342">
        <v>182.96</v>
      </c>
      <c r="H285" s="342">
        <v>1.64</v>
      </c>
      <c r="I285" s="342">
        <v>20.99</v>
      </c>
      <c r="J285" s="259"/>
    </row>
    <row r="286" spans="1:10" ht="12">
      <c r="A286" s="407"/>
      <c r="B286" s="340"/>
      <c r="C286" s="340"/>
      <c r="D286" s="340">
        <v>2</v>
      </c>
      <c r="E286" s="412" t="s">
        <v>33</v>
      </c>
      <c r="F286" s="342">
        <v>22.63</v>
      </c>
      <c r="G286" s="342">
        <v>0</v>
      </c>
      <c r="H286" s="342">
        <v>1.64</v>
      </c>
      <c r="I286" s="342">
        <v>20.99</v>
      </c>
      <c r="J286" s="259"/>
    </row>
    <row r="287" spans="1:10" ht="12">
      <c r="A287" s="407"/>
      <c r="B287" s="340"/>
      <c r="C287" s="340"/>
      <c r="D287" s="340">
        <v>5</v>
      </c>
      <c r="E287" s="412" t="s">
        <v>34</v>
      </c>
      <c r="F287" s="342">
        <v>182.96</v>
      </c>
      <c r="G287" s="342">
        <v>182.96</v>
      </c>
      <c r="H287" s="342">
        <v>0</v>
      </c>
      <c r="I287" s="342">
        <v>0</v>
      </c>
      <c r="J287" s="259"/>
    </row>
    <row r="288" spans="1:10" ht="12">
      <c r="A288" s="407"/>
      <c r="B288" s="340">
        <v>210</v>
      </c>
      <c r="C288" s="340"/>
      <c r="D288" s="340"/>
      <c r="E288" s="412" t="s">
        <v>70</v>
      </c>
      <c r="F288" s="342">
        <v>71.76</v>
      </c>
      <c r="G288" s="342">
        <v>71.76</v>
      </c>
      <c r="H288" s="342">
        <v>0</v>
      </c>
      <c r="I288" s="342">
        <v>0</v>
      </c>
      <c r="J288" s="259"/>
    </row>
    <row r="289" spans="1:10" ht="12">
      <c r="A289" s="407"/>
      <c r="B289" s="340"/>
      <c r="C289" s="340">
        <v>11</v>
      </c>
      <c r="D289" s="340"/>
      <c r="E289" s="412" t="s">
        <v>35</v>
      </c>
      <c r="F289" s="342">
        <v>71.76</v>
      </c>
      <c r="G289" s="342">
        <v>71.76</v>
      </c>
      <c r="H289" s="342">
        <v>0</v>
      </c>
      <c r="I289" s="342">
        <v>0</v>
      </c>
      <c r="J289" s="259"/>
    </row>
    <row r="290" spans="1:10" ht="12">
      <c r="A290" s="407"/>
      <c r="B290" s="340"/>
      <c r="C290" s="340"/>
      <c r="D290" s="340">
        <v>2</v>
      </c>
      <c r="E290" s="412" t="s">
        <v>37</v>
      </c>
      <c r="F290" s="342">
        <v>71.76</v>
      </c>
      <c r="G290" s="342">
        <v>71.76</v>
      </c>
      <c r="H290" s="342">
        <v>0</v>
      </c>
      <c r="I290" s="342">
        <v>0</v>
      </c>
      <c r="J290" s="259"/>
    </row>
    <row r="291" spans="1:10" ht="12">
      <c r="A291" s="407"/>
      <c r="B291" s="340">
        <v>221</v>
      </c>
      <c r="C291" s="340"/>
      <c r="D291" s="340"/>
      <c r="E291" s="412" t="s">
        <v>74</v>
      </c>
      <c r="F291" s="342">
        <v>110.92</v>
      </c>
      <c r="G291" s="342">
        <v>110.92</v>
      </c>
      <c r="H291" s="342">
        <v>0</v>
      </c>
      <c r="I291" s="342">
        <v>0</v>
      </c>
      <c r="J291" s="259"/>
    </row>
    <row r="292" spans="1:10" ht="12">
      <c r="A292" s="407"/>
      <c r="B292" s="340"/>
      <c r="C292" s="340">
        <v>2</v>
      </c>
      <c r="D292" s="340"/>
      <c r="E292" s="412" t="s">
        <v>40</v>
      </c>
      <c r="F292" s="342">
        <v>110.92</v>
      </c>
      <c r="G292" s="342">
        <v>110.92</v>
      </c>
      <c r="H292" s="342">
        <v>0</v>
      </c>
      <c r="I292" s="342">
        <v>0</v>
      </c>
      <c r="J292" s="259"/>
    </row>
    <row r="293" spans="1:10" ht="12">
      <c r="A293" s="409"/>
      <c r="B293" s="340"/>
      <c r="C293" s="340"/>
      <c r="D293" s="340">
        <v>1</v>
      </c>
      <c r="E293" s="412" t="s">
        <v>41</v>
      </c>
      <c r="F293" s="342">
        <v>110.92</v>
      </c>
      <c r="G293" s="342">
        <v>110.92</v>
      </c>
      <c r="H293" s="342">
        <v>0</v>
      </c>
      <c r="I293" s="342">
        <v>0</v>
      </c>
      <c r="J293" s="259"/>
    </row>
    <row r="294" spans="1:10" ht="24">
      <c r="A294" s="251" t="s">
        <v>732</v>
      </c>
      <c r="B294" s="252"/>
      <c r="C294" s="252"/>
      <c r="D294" s="252"/>
      <c r="E294" s="274"/>
      <c r="F294" s="275">
        <f>F295+F301+F305+F308</f>
        <v>564.9</v>
      </c>
      <c r="G294" s="275">
        <f>G295+G301+G305+G308</f>
        <v>454.71</v>
      </c>
      <c r="H294" s="275">
        <f>H295+H301+H305+H308</f>
        <v>45.52</v>
      </c>
      <c r="I294" s="275">
        <f>I295+I301+I305+I308</f>
        <v>6.06</v>
      </c>
      <c r="J294" s="275">
        <f>J295+J301+J305+J308</f>
        <v>58.61</v>
      </c>
    </row>
    <row r="295" spans="1:10" ht="12">
      <c r="A295" s="402"/>
      <c r="B295" s="75" t="s">
        <v>275</v>
      </c>
      <c r="C295" s="75"/>
      <c r="D295" s="75"/>
      <c r="E295" s="76" t="s">
        <v>276</v>
      </c>
      <c r="F295" s="265">
        <f aca="true" t="shared" si="6" ref="F295:F310">SUM(G295:J295)</f>
        <v>439.07000000000005</v>
      </c>
      <c r="G295" s="265">
        <f>SUM(G296,G299)</f>
        <v>335.3</v>
      </c>
      <c r="H295" s="265">
        <f>SUM(H296,H299)</f>
        <v>45.06</v>
      </c>
      <c r="I295" s="265">
        <f>SUM(I296,I299)</f>
        <v>0.1</v>
      </c>
      <c r="J295" s="265">
        <f>SUM(J296,J299)</f>
        <v>58.61</v>
      </c>
    </row>
    <row r="296" spans="1:10" ht="12">
      <c r="A296" s="407"/>
      <c r="B296" s="75"/>
      <c r="C296" s="75" t="s">
        <v>68</v>
      </c>
      <c r="D296" s="75"/>
      <c r="E296" s="76" t="s">
        <v>187</v>
      </c>
      <c r="F296" s="265">
        <f t="shared" si="6"/>
        <v>419.07000000000005</v>
      </c>
      <c r="G296" s="265">
        <f>SUM(G297:G298)</f>
        <v>335.3</v>
      </c>
      <c r="H296" s="265">
        <f>SUM(H297:H298)</f>
        <v>45.06</v>
      </c>
      <c r="I296" s="265">
        <f>SUM(I297:I298)</f>
        <v>0.1</v>
      </c>
      <c r="J296" s="265">
        <f>SUM(J297:J298)</f>
        <v>38.61</v>
      </c>
    </row>
    <row r="297" spans="1:10" ht="12">
      <c r="A297" s="407"/>
      <c r="B297" s="75" t="s">
        <v>67</v>
      </c>
      <c r="C297" s="75" t="s">
        <v>67</v>
      </c>
      <c r="D297" s="75" t="s">
        <v>75</v>
      </c>
      <c r="E297" s="76" t="s">
        <v>188</v>
      </c>
      <c r="F297" s="265">
        <f t="shared" si="6"/>
        <v>38.61</v>
      </c>
      <c r="G297" s="265"/>
      <c r="H297" s="265"/>
      <c r="I297" s="302"/>
      <c r="J297" s="265">
        <v>38.61</v>
      </c>
    </row>
    <row r="298" spans="1:10" ht="12">
      <c r="A298" s="407"/>
      <c r="B298" s="75" t="s">
        <v>67</v>
      </c>
      <c r="C298" s="75" t="s">
        <v>67</v>
      </c>
      <c r="D298" s="75" t="s">
        <v>68</v>
      </c>
      <c r="E298" s="76" t="s">
        <v>195</v>
      </c>
      <c r="F298" s="265">
        <f t="shared" si="6"/>
        <v>380.46000000000004</v>
      </c>
      <c r="G298" s="265">
        <v>335.3</v>
      </c>
      <c r="H298" s="265">
        <v>45.06</v>
      </c>
      <c r="I298" s="302">
        <v>0.1</v>
      </c>
      <c r="J298" s="265"/>
    </row>
    <row r="299" spans="1:10" ht="12">
      <c r="A299" s="407"/>
      <c r="B299" s="75"/>
      <c r="C299" s="75" t="s">
        <v>105</v>
      </c>
      <c r="D299" s="75"/>
      <c r="E299" s="76" t="s">
        <v>988</v>
      </c>
      <c r="F299" s="265">
        <f t="shared" si="6"/>
        <v>20</v>
      </c>
      <c r="G299" s="265">
        <f>SUM(G300)</f>
        <v>0</v>
      </c>
      <c r="H299" s="265">
        <f>SUM(H300)</f>
        <v>0</v>
      </c>
      <c r="I299" s="265">
        <f>SUM(I300)</f>
        <v>0</v>
      </c>
      <c r="J299" s="265">
        <f>SUM(J300)</f>
        <v>20</v>
      </c>
    </row>
    <row r="300" spans="1:10" ht="12">
      <c r="A300" s="407"/>
      <c r="B300" s="75"/>
      <c r="C300" s="75"/>
      <c r="D300" s="75" t="s">
        <v>106</v>
      </c>
      <c r="E300" s="76" t="s">
        <v>1174</v>
      </c>
      <c r="F300" s="265">
        <f t="shared" si="6"/>
        <v>20</v>
      </c>
      <c r="G300" s="265"/>
      <c r="H300" s="265"/>
      <c r="I300" s="265"/>
      <c r="J300" s="265">
        <v>20</v>
      </c>
    </row>
    <row r="301" spans="1:10" ht="12">
      <c r="A301" s="407"/>
      <c r="B301" s="75" t="s">
        <v>64</v>
      </c>
      <c r="C301" s="75" t="s">
        <v>67</v>
      </c>
      <c r="D301" s="75"/>
      <c r="E301" s="76" t="s">
        <v>1175</v>
      </c>
      <c r="F301" s="265">
        <f t="shared" si="6"/>
        <v>66.44</v>
      </c>
      <c r="G301" s="265">
        <f>SUM(G302)</f>
        <v>60.02</v>
      </c>
      <c r="H301" s="265">
        <f>SUM(H302)</f>
        <v>0.46</v>
      </c>
      <c r="I301" s="265">
        <v>5.96</v>
      </c>
      <c r="J301" s="265">
        <f>SUM(J302)</f>
        <v>0</v>
      </c>
    </row>
    <row r="302" spans="1:10" ht="12">
      <c r="A302" s="407"/>
      <c r="B302" s="75"/>
      <c r="C302" s="75" t="s">
        <v>66</v>
      </c>
      <c r="D302" s="75"/>
      <c r="E302" s="76" t="s">
        <v>31</v>
      </c>
      <c r="F302" s="265">
        <f t="shared" si="6"/>
        <v>66.44</v>
      </c>
      <c r="G302" s="265">
        <f>SUM(G303:G304)</f>
        <v>60.02</v>
      </c>
      <c r="H302" s="265">
        <f>SUM(H303:H304)</f>
        <v>0.46</v>
      </c>
      <c r="I302" s="265">
        <v>5.96</v>
      </c>
      <c r="J302" s="265">
        <f>SUM(J303:J304)</f>
        <v>0</v>
      </c>
    </row>
    <row r="303" spans="1:10" ht="12">
      <c r="A303" s="407"/>
      <c r="B303" s="75"/>
      <c r="C303" s="75"/>
      <c r="D303" s="75" t="s">
        <v>68</v>
      </c>
      <c r="E303" s="76" t="s">
        <v>33</v>
      </c>
      <c r="F303" s="265">
        <f t="shared" si="6"/>
        <v>6.42</v>
      </c>
      <c r="G303" s="265"/>
      <c r="H303" s="265">
        <v>0.46</v>
      </c>
      <c r="I303" s="265">
        <v>5.96</v>
      </c>
      <c r="J303" s="265"/>
    </row>
    <row r="304" spans="1:10" ht="12">
      <c r="A304" s="407"/>
      <c r="B304" s="75" t="s">
        <v>67</v>
      </c>
      <c r="C304" s="75" t="s">
        <v>67</v>
      </c>
      <c r="D304" s="75" t="s">
        <v>66</v>
      </c>
      <c r="E304" s="76" t="s">
        <v>1176</v>
      </c>
      <c r="F304" s="265">
        <f t="shared" si="6"/>
        <v>60.02</v>
      </c>
      <c r="G304" s="302">
        <v>60.02</v>
      </c>
      <c r="H304" s="265"/>
      <c r="I304" s="265"/>
      <c r="J304" s="265"/>
    </row>
    <row r="305" spans="1:10" ht="12">
      <c r="A305" s="407"/>
      <c r="B305" s="75" t="s">
        <v>69</v>
      </c>
      <c r="C305" s="75"/>
      <c r="D305" s="75"/>
      <c r="E305" s="76" t="s">
        <v>70</v>
      </c>
      <c r="F305" s="265">
        <f t="shared" si="6"/>
        <v>23</v>
      </c>
      <c r="G305" s="265">
        <f>SUM(G306)</f>
        <v>23</v>
      </c>
      <c r="H305" s="265"/>
      <c r="I305" s="265"/>
      <c r="J305" s="265"/>
    </row>
    <row r="306" spans="1:10" ht="12">
      <c r="A306" s="407"/>
      <c r="B306" s="75"/>
      <c r="C306" s="75" t="s">
        <v>71</v>
      </c>
      <c r="D306" s="75"/>
      <c r="E306" s="76" t="s">
        <v>35</v>
      </c>
      <c r="F306" s="265">
        <f t="shared" si="6"/>
        <v>23</v>
      </c>
      <c r="G306" s="265">
        <v>23</v>
      </c>
      <c r="H306" s="265"/>
      <c r="I306" s="265"/>
      <c r="J306" s="265"/>
    </row>
    <row r="307" spans="1:10" ht="12">
      <c r="A307" s="407"/>
      <c r="B307" s="75" t="s">
        <v>67</v>
      </c>
      <c r="C307" s="75" t="s">
        <v>67</v>
      </c>
      <c r="D307" s="75" t="s">
        <v>75</v>
      </c>
      <c r="E307" s="76" t="s">
        <v>37</v>
      </c>
      <c r="F307" s="265">
        <f t="shared" si="6"/>
        <v>23</v>
      </c>
      <c r="G307" s="302">
        <v>23</v>
      </c>
      <c r="H307" s="265"/>
      <c r="I307" s="266"/>
      <c r="J307" s="265"/>
    </row>
    <row r="308" spans="1:10" ht="12">
      <c r="A308" s="407"/>
      <c r="B308" s="75" t="s">
        <v>73</v>
      </c>
      <c r="C308" s="75"/>
      <c r="D308" s="75"/>
      <c r="E308" s="76" t="s">
        <v>74</v>
      </c>
      <c r="F308" s="265">
        <f t="shared" si="6"/>
        <v>36.39</v>
      </c>
      <c r="G308" s="302">
        <v>36.39</v>
      </c>
      <c r="H308" s="265"/>
      <c r="I308" s="266"/>
      <c r="J308" s="265"/>
    </row>
    <row r="309" spans="1:10" ht="12">
      <c r="A309" s="407"/>
      <c r="B309" s="75"/>
      <c r="C309" s="75" t="s">
        <v>68</v>
      </c>
      <c r="D309" s="75"/>
      <c r="E309" s="76" t="s">
        <v>40</v>
      </c>
      <c r="F309" s="265">
        <f t="shared" si="6"/>
        <v>36.39</v>
      </c>
      <c r="G309" s="302">
        <v>36.39</v>
      </c>
      <c r="H309" s="265"/>
      <c r="I309" s="266"/>
      <c r="J309" s="265"/>
    </row>
    <row r="310" spans="1:10" ht="12">
      <c r="A310" s="409"/>
      <c r="B310" s="75"/>
      <c r="C310" s="75"/>
      <c r="D310" s="75" t="s">
        <v>75</v>
      </c>
      <c r="E310" s="76" t="s">
        <v>41</v>
      </c>
      <c r="F310" s="265">
        <f t="shared" si="6"/>
        <v>36.39</v>
      </c>
      <c r="G310" s="302">
        <v>36.39</v>
      </c>
      <c r="H310" s="265"/>
      <c r="I310" s="266"/>
      <c r="J310" s="265"/>
    </row>
    <row r="311" spans="1:10" ht="36">
      <c r="A311" s="251" t="s">
        <v>417</v>
      </c>
      <c r="B311" s="252"/>
      <c r="C311" s="252"/>
      <c r="D311" s="252"/>
      <c r="E311" s="253" t="s">
        <v>47</v>
      </c>
      <c r="F311" s="273">
        <f>SUM(G311:J311)</f>
        <v>1288.5</v>
      </c>
      <c r="G311" s="273">
        <f>SUM(G312+G317+G321+G324)</f>
        <v>1014.3299999999998</v>
      </c>
      <c r="H311" s="273">
        <f>SUM(H312+H317+H321+H324)</f>
        <v>177.53</v>
      </c>
      <c r="I311" s="273">
        <f>SUM(I312+I317+I321+I324)</f>
        <v>16.64</v>
      </c>
      <c r="J311" s="273">
        <f>SUM(J312+J317+J321+J324)</f>
        <v>80</v>
      </c>
    </row>
    <row r="312" spans="1:10" ht="12">
      <c r="A312" s="402"/>
      <c r="B312" s="256" t="s">
        <v>1147</v>
      </c>
      <c r="C312" s="256"/>
      <c r="D312" s="256"/>
      <c r="E312" s="262" t="s">
        <v>1105</v>
      </c>
      <c r="F312" s="263">
        <v>1005.43</v>
      </c>
      <c r="G312" s="263">
        <v>747.81</v>
      </c>
      <c r="H312" s="263">
        <v>176.33</v>
      </c>
      <c r="I312" s="263">
        <v>1.29</v>
      </c>
      <c r="J312" s="259">
        <v>80</v>
      </c>
    </row>
    <row r="313" spans="1:10" ht="12">
      <c r="A313" s="413"/>
      <c r="B313" s="75"/>
      <c r="C313" s="392" t="s">
        <v>1100</v>
      </c>
      <c r="D313" s="75"/>
      <c r="E313" s="393" t="s">
        <v>1107</v>
      </c>
      <c r="F313" s="263">
        <v>925.43</v>
      </c>
      <c r="G313" s="71">
        <v>747.81</v>
      </c>
      <c r="H313" s="263">
        <v>176.33</v>
      </c>
      <c r="I313" s="263">
        <v>1.29</v>
      </c>
      <c r="J313" s="259"/>
    </row>
    <row r="314" spans="1:10" ht="12">
      <c r="A314" s="407"/>
      <c r="B314" s="75"/>
      <c r="C314" s="75"/>
      <c r="D314" s="392" t="s">
        <v>1100</v>
      </c>
      <c r="E314" s="393" t="s">
        <v>1177</v>
      </c>
      <c r="F314" s="263">
        <v>925.43</v>
      </c>
      <c r="G314" s="71">
        <v>747.81</v>
      </c>
      <c r="H314" s="263">
        <v>176.33</v>
      </c>
      <c r="I314" s="263">
        <v>1.29</v>
      </c>
      <c r="J314" s="259"/>
    </row>
    <row r="315" spans="1:10" ht="12">
      <c r="A315" s="407"/>
      <c r="B315" s="75"/>
      <c r="C315" s="392" t="s">
        <v>1102</v>
      </c>
      <c r="D315" s="75"/>
      <c r="E315" s="393" t="s">
        <v>1113</v>
      </c>
      <c r="F315" s="263">
        <v>80</v>
      </c>
      <c r="G315" s="71"/>
      <c r="H315" s="263"/>
      <c r="I315" s="263"/>
      <c r="J315" s="259">
        <v>80</v>
      </c>
    </row>
    <row r="316" spans="1:10" ht="12">
      <c r="A316" s="407"/>
      <c r="B316" s="75"/>
      <c r="C316" s="75"/>
      <c r="D316" s="392" t="s">
        <v>1148</v>
      </c>
      <c r="E316" s="393" t="s">
        <v>1115</v>
      </c>
      <c r="F316" s="263">
        <v>80</v>
      </c>
      <c r="G316" s="71"/>
      <c r="H316" s="263"/>
      <c r="I316" s="263"/>
      <c r="J316" s="259">
        <v>80</v>
      </c>
    </row>
    <row r="317" spans="1:10" ht="12">
      <c r="A317" s="407"/>
      <c r="B317" s="75" t="s">
        <v>64</v>
      </c>
      <c r="C317" s="75"/>
      <c r="D317" s="75"/>
      <c r="E317" s="76" t="s">
        <v>65</v>
      </c>
      <c r="F317" s="263">
        <v>150.22</v>
      </c>
      <c r="G317" s="71">
        <v>133.67</v>
      </c>
      <c r="H317" s="263">
        <v>1.2</v>
      </c>
      <c r="I317" s="263">
        <v>15.35</v>
      </c>
      <c r="J317" s="259"/>
    </row>
    <row r="318" spans="1:10" ht="12">
      <c r="A318" s="407"/>
      <c r="B318" s="75"/>
      <c r="C318" s="75" t="s">
        <v>66</v>
      </c>
      <c r="D318" s="75"/>
      <c r="E318" s="76" t="s">
        <v>31</v>
      </c>
      <c r="F318" s="263">
        <v>150.22</v>
      </c>
      <c r="G318" s="71">
        <v>133.67</v>
      </c>
      <c r="H318" s="263">
        <v>1.2</v>
      </c>
      <c r="I318" s="263">
        <v>15.35</v>
      </c>
      <c r="J318" s="259"/>
    </row>
    <row r="319" spans="1:10" ht="12">
      <c r="A319" s="407"/>
      <c r="B319" s="75" t="s">
        <v>67</v>
      </c>
      <c r="C319" s="75" t="s">
        <v>67</v>
      </c>
      <c r="D319" s="75" t="s">
        <v>68</v>
      </c>
      <c r="E319" s="76" t="s">
        <v>33</v>
      </c>
      <c r="F319" s="263">
        <v>16.55</v>
      </c>
      <c r="G319" s="71">
        <v>133.67</v>
      </c>
      <c r="H319" s="263">
        <v>1.2</v>
      </c>
      <c r="I319" s="263">
        <v>15.35</v>
      </c>
      <c r="J319" s="259"/>
    </row>
    <row r="320" spans="1:10" ht="12">
      <c r="A320" s="407"/>
      <c r="B320" s="75" t="s">
        <v>67</v>
      </c>
      <c r="C320" s="75" t="s">
        <v>67</v>
      </c>
      <c r="D320" s="75" t="s">
        <v>66</v>
      </c>
      <c r="E320" s="76" t="s">
        <v>34</v>
      </c>
      <c r="F320" s="263">
        <v>133.67</v>
      </c>
      <c r="G320" s="71">
        <v>51.68</v>
      </c>
      <c r="H320" s="263"/>
      <c r="I320" s="263"/>
      <c r="J320" s="259"/>
    </row>
    <row r="321" spans="1:10" ht="12">
      <c r="A321" s="407"/>
      <c r="B321" s="75" t="s">
        <v>69</v>
      </c>
      <c r="C321" s="75"/>
      <c r="D321" s="75"/>
      <c r="E321" s="76" t="s">
        <v>70</v>
      </c>
      <c r="F321" s="263">
        <v>51.68</v>
      </c>
      <c r="G321" s="71">
        <v>51.68</v>
      </c>
      <c r="H321" s="263"/>
      <c r="I321" s="263"/>
      <c r="J321" s="259"/>
    </row>
    <row r="322" spans="1:10" ht="12">
      <c r="A322" s="407"/>
      <c r="B322" s="75"/>
      <c r="C322" s="75" t="s">
        <v>71</v>
      </c>
      <c r="D322" s="75"/>
      <c r="E322" s="76" t="s">
        <v>35</v>
      </c>
      <c r="F322" s="263">
        <v>51.68</v>
      </c>
      <c r="G322" s="71">
        <v>51.68</v>
      </c>
      <c r="H322" s="263"/>
      <c r="I322" s="263"/>
      <c r="J322" s="259"/>
    </row>
    <row r="323" spans="1:10" ht="12">
      <c r="A323" s="407"/>
      <c r="B323" s="75" t="s">
        <v>67</v>
      </c>
      <c r="C323" s="75" t="s">
        <v>67</v>
      </c>
      <c r="D323" s="75" t="s">
        <v>68</v>
      </c>
      <c r="E323" s="76" t="s">
        <v>37</v>
      </c>
      <c r="F323" s="263">
        <v>51.68</v>
      </c>
      <c r="G323" s="71">
        <v>51.68</v>
      </c>
      <c r="H323" s="263"/>
      <c r="I323" s="263"/>
      <c r="J323" s="259"/>
    </row>
    <row r="324" spans="1:10" ht="12">
      <c r="A324" s="407"/>
      <c r="B324" s="75" t="s">
        <v>73</v>
      </c>
      <c r="C324" s="75"/>
      <c r="D324" s="75"/>
      <c r="E324" s="76" t="s">
        <v>74</v>
      </c>
      <c r="F324" s="263">
        <v>81.17</v>
      </c>
      <c r="G324" s="71">
        <v>81.17</v>
      </c>
      <c r="H324" s="263"/>
      <c r="I324" s="263"/>
      <c r="J324" s="259"/>
    </row>
    <row r="325" spans="1:10" ht="12">
      <c r="A325" s="407"/>
      <c r="B325" s="75"/>
      <c r="C325" s="75" t="s">
        <v>68</v>
      </c>
      <c r="D325" s="75"/>
      <c r="E325" s="76" t="s">
        <v>40</v>
      </c>
      <c r="F325" s="263">
        <v>81.17</v>
      </c>
      <c r="G325" s="71">
        <v>81.17</v>
      </c>
      <c r="H325" s="263"/>
      <c r="I325" s="263"/>
      <c r="J325" s="259"/>
    </row>
    <row r="326" spans="1:10" ht="12">
      <c r="A326" s="409"/>
      <c r="B326" s="75" t="s">
        <v>67</v>
      </c>
      <c r="C326" s="75" t="s">
        <v>67</v>
      </c>
      <c r="D326" s="75" t="s">
        <v>75</v>
      </c>
      <c r="E326" s="76" t="s">
        <v>41</v>
      </c>
      <c r="F326" s="263">
        <v>81.17</v>
      </c>
      <c r="G326" s="71">
        <v>81.17</v>
      </c>
      <c r="H326" s="263"/>
      <c r="I326" s="263"/>
      <c r="J326" s="259"/>
    </row>
    <row r="327" spans="1:10" ht="24">
      <c r="A327" s="251" t="s">
        <v>441</v>
      </c>
      <c r="B327" s="388"/>
      <c r="C327" s="388"/>
      <c r="D327" s="388"/>
      <c r="E327" s="389"/>
      <c r="F327" s="273">
        <f>F328+F333+F337+F340</f>
        <v>945.02</v>
      </c>
      <c r="G327" s="273">
        <f>G328+G333+G337+G340</f>
        <v>732.4</v>
      </c>
      <c r="H327" s="273">
        <f>H328+H333+H337+H340</f>
        <v>115.54</v>
      </c>
      <c r="I327" s="273">
        <f>I328+I333+I337+I340</f>
        <v>27.080000000000002</v>
      </c>
      <c r="J327" s="273">
        <f>J328+J333+J337+J340</f>
        <v>70</v>
      </c>
    </row>
    <row r="328" spans="1:10" ht="12">
      <c r="A328" s="402"/>
      <c r="B328" s="256" t="s">
        <v>275</v>
      </c>
      <c r="C328" s="256"/>
      <c r="D328" s="256"/>
      <c r="E328" s="262" t="s">
        <v>276</v>
      </c>
      <c r="F328" s="263">
        <v>720.24</v>
      </c>
      <c r="G328" s="263">
        <v>536.28</v>
      </c>
      <c r="H328" s="263">
        <v>113.84</v>
      </c>
      <c r="I328" s="347">
        <v>0.12</v>
      </c>
      <c r="J328" s="263">
        <v>70</v>
      </c>
    </row>
    <row r="329" spans="1:10" ht="12">
      <c r="A329" s="407"/>
      <c r="B329" s="256"/>
      <c r="C329" s="256" t="s">
        <v>79</v>
      </c>
      <c r="D329" s="256"/>
      <c r="E329" s="262" t="s">
        <v>1091</v>
      </c>
      <c r="F329" s="71">
        <v>650.24</v>
      </c>
      <c r="G329" s="263">
        <v>536.28</v>
      </c>
      <c r="H329" s="263">
        <v>113.84</v>
      </c>
      <c r="I329" s="347">
        <v>0.12</v>
      </c>
      <c r="J329" s="259"/>
    </row>
    <row r="330" spans="1:10" ht="12">
      <c r="A330" s="407"/>
      <c r="B330" s="256"/>
      <c r="C330" s="75"/>
      <c r="D330" s="75" t="s">
        <v>75</v>
      </c>
      <c r="E330" s="76" t="s">
        <v>1092</v>
      </c>
      <c r="F330" s="71">
        <v>650.24</v>
      </c>
      <c r="G330" s="263">
        <v>536.28</v>
      </c>
      <c r="H330" s="263">
        <v>113.84</v>
      </c>
      <c r="I330" s="347">
        <v>0.12</v>
      </c>
      <c r="J330" s="259"/>
    </row>
    <row r="331" spans="1:10" ht="12">
      <c r="A331" s="407"/>
      <c r="B331" s="256"/>
      <c r="C331" s="75" t="s">
        <v>105</v>
      </c>
      <c r="D331" s="75"/>
      <c r="E331" s="76" t="s">
        <v>1093</v>
      </c>
      <c r="F331" s="71">
        <v>70</v>
      </c>
      <c r="G331" s="259"/>
      <c r="H331" s="259"/>
      <c r="I331" s="259"/>
      <c r="J331" s="263">
        <v>70</v>
      </c>
    </row>
    <row r="332" spans="1:10" ht="12">
      <c r="A332" s="407"/>
      <c r="B332" s="256"/>
      <c r="C332" s="75"/>
      <c r="D332" s="75" t="s">
        <v>106</v>
      </c>
      <c r="E332" s="76" t="s">
        <v>1094</v>
      </c>
      <c r="F332" s="71">
        <v>70</v>
      </c>
      <c r="G332" s="259"/>
      <c r="H332" s="259"/>
      <c r="I332" s="71"/>
      <c r="J332" s="263">
        <v>70</v>
      </c>
    </row>
    <row r="333" spans="1:10" ht="12">
      <c r="A333" s="407"/>
      <c r="B333" s="256" t="s">
        <v>64</v>
      </c>
      <c r="C333" s="75"/>
      <c r="D333" s="75"/>
      <c r="E333" s="76" t="s">
        <v>65</v>
      </c>
      <c r="F333" s="71">
        <v>124.57</v>
      </c>
      <c r="G333" s="263">
        <v>95.91</v>
      </c>
      <c r="H333" s="263">
        <v>1.7</v>
      </c>
      <c r="I333" s="71">
        <v>26.96</v>
      </c>
      <c r="J333" s="259"/>
    </row>
    <row r="334" spans="1:10" ht="12">
      <c r="A334" s="407"/>
      <c r="B334" s="256"/>
      <c r="C334" s="75" t="s">
        <v>66</v>
      </c>
      <c r="D334" s="75"/>
      <c r="E334" s="76" t="s">
        <v>1178</v>
      </c>
      <c r="F334" s="71">
        <v>124.57</v>
      </c>
      <c r="G334" s="263">
        <v>95.91</v>
      </c>
      <c r="H334" s="263">
        <v>1.7</v>
      </c>
      <c r="I334" s="263">
        <v>26.96</v>
      </c>
      <c r="J334" s="259"/>
    </row>
    <row r="335" spans="1:10" ht="12">
      <c r="A335" s="407"/>
      <c r="B335" s="256"/>
      <c r="C335" s="75"/>
      <c r="D335" s="75" t="s">
        <v>68</v>
      </c>
      <c r="E335" s="76" t="s">
        <v>1179</v>
      </c>
      <c r="F335" s="71">
        <v>28.66</v>
      </c>
      <c r="G335" s="259"/>
      <c r="H335" s="263">
        <v>1.7</v>
      </c>
      <c r="I335" s="263">
        <v>26.96</v>
      </c>
      <c r="J335" s="263"/>
    </row>
    <row r="336" spans="1:10" ht="12">
      <c r="A336" s="407"/>
      <c r="B336" s="256"/>
      <c r="C336" s="75"/>
      <c r="D336" s="75" t="s">
        <v>66</v>
      </c>
      <c r="E336" s="76" t="s">
        <v>34</v>
      </c>
      <c r="F336" s="71">
        <v>95.91</v>
      </c>
      <c r="G336" s="347">
        <v>95.91</v>
      </c>
      <c r="H336" s="259"/>
      <c r="I336" s="71"/>
      <c r="J336" s="259"/>
    </row>
    <row r="337" spans="1:10" ht="12">
      <c r="A337" s="407"/>
      <c r="B337" s="256" t="s">
        <v>69</v>
      </c>
      <c r="C337" s="75"/>
      <c r="D337" s="75"/>
      <c r="E337" s="76" t="s">
        <v>70</v>
      </c>
      <c r="F337" s="71">
        <v>41.58</v>
      </c>
      <c r="G337" s="347">
        <v>41.58</v>
      </c>
      <c r="H337" s="259"/>
      <c r="I337" s="259"/>
      <c r="J337" s="259"/>
    </row>
    <row r="338" spans="1:10" ht="12">
      <c r="A338" s="407"/>
      <c r="B338" s="256"/>
      <c r="C338" s="75" t="s">
        <v>71</v>
      </c>
      <c r="D338" s="75"/>
      <c r="E338" s="76" t="s">
        <v>1180</v>
      </c>
      <c r="F338" s="71">
        <v>41.58</v>
      </c>
      <c r="G338" s="347">
        <v>41.58</v>
      </c>
      <c r="H338" s="259"/>
      <c r="I338" s="259"/>
      <c r="J338" s="259"/>
    </row>
    <row r="339" spans="1:10" ht="12">
      <c r="A339" s="407"/>
      <c r="B339" s="256"/>
      <c r="C339" s="75"/>
      <c r="D339" s="75" t="s">
        <v>68</v>
      </c>
      <c r="E339" s="76" t="s">
        <v>1181</v>
      </c>
      <c r="F339" s="71">
        <v>41.58</v>
      </c>
      <c r="G339" s="71">
        <v>41.58</v>
      </c>
      <c r="H339" s="259"/>
      <c r="I339" s="259"/>
      <c r="J339" s="259"/>
    </row>
    <row r="340" spans="1:10" ht="12">
      <c r="A340" s="407"/>
      <c r="B340" s="256" t="s">
        <v>73</v>
      </c>
      <c r="C340" s="75"/>
      <c r="D340" s="75"/>
      <c r="E340" s="76" t="s">
        <v>74</v>
      </c>
      <c r="F340" s="71">
        <v>58.63</v>
      </c>
      <c r="G340" s="347">
        <v>58.63</v>
      </c>
      <c r="H340" s="259"/>
      <c r="I340" s="259"/>
      <c r="J340" s="259"/>
    </row>
    <row r="341" spans="1:10" ht="12">
      <c r="A341" s="407"/>
      <c r="B341" s="256"/>
      <c r="C341" s="256" t="s">
        <v>68</v>
      </c>
      <c r="D341" s="75"/>
      <c r="E341" s="76" t="s">
        <v>40</v>
      </c>
      <c r="F341" s="71">
        <v>58.63</v>
      </c>
      <c r="G341" s="347">
        <v>58.63</v>
      </c>
      <c r="H341" s="259"/>
      <c r="I341" s="259"/>
      <c r="J341" s="259"/>
    </row>
    <row r="342" spans="1:10" ht="12">
      <c r="A342" s="409"/>
      <c r="B342" s="256"/>
      <c r="C342" s="75"/>
      <c r="D342" s="75" t="s">
        <v>75</v>
      </c>
      <c r="E342" s="76" t="s">
        <v>1182</v>
      </c>
      <c r="F342" s="71">
        <v>58.63</v>
      </c>
      <c r="G342" s="347">
        <v>58.63</v>
      </c>
      <c r="H342" s="259"/>
      <c r="I342" s="259"/>
      <c r="J342" s="259"/>
    </row>
    <row r="343" spans="1:10" ht="24">
      <c r="A343" s="251" t="s">
        <v>1183</v>
      </c>
      <c r="B343" s="252"/>
      <c r="C343" s="252"/>
      <c r="D343" s="252"/>
      <c r="E343" s="253" t="s">
        <v>47</v>
      </c>
      <c r="F343" s="273">
        <f>SUM(G343:J343)</f>
        <v>770.28</v>
      </c>
      <c r="G343" s="273">
        <f>SUM(G344+G349+G353+G356)</f>
        <v>375.70000000000005</v>
      </c>
      <c r="H343" s="273">
        <f>SUM(H344+H349+H353+H356)</f>
        <v>39.32</v>
      </c>
      <c r="I343" s="273">
        <f>SUM(I344+I349+I353+I356)</f>
        <v>20.26</v>
      </c>
      <c r="J343" s="273">
        <f>SUM(J344+J349+J353+J356)</f>
        <v>335</v>
      </c>
    </row>
    <row r="344" spans="1:10" ht="12">
      <c r="A344" s="402"/>
      <c r="B344" s="256" t="s">
        <v>1147</v>
      </c>
      <c r="C344" s="256"/>
      <c r="D344" s="256"/>
      <c r="E344" s="262" t="s">
        <v>1105</v>
      </c>
      <c r="F344" s="263">
        <v>648.61</v>
      </c>
      <c r="G344" s="263">
        <v>273.61</v>
      </c>
      <c r="H344" s="263">
        <v>38.04</v>
      </c>
      <c r="I344" s="263">
        <v>1.96</v>
      </c>
      <c r="J344" s="259">
        <v>335</v>
      </c>
    </row>
    <row r="345" spans="1:10" ht="12">
      <c r="A345" s="413"/>
      <c r="B345" s="75"/>
      <c r="C345" s="392" t="s">
        <v>1184</v>
      </c>
      <c r="D345" s="75"/>
      <c r="E345" s="393" t="s">
        <v>1185</v>
      </c>
      <c r="F345" s="263">
        <v>273.61</v>
      </c>
      <c r="G345" s="71">
        <v>273.61</v>
      </c>
      <c r="H345" s="263">
        <v>38.04</v>
      </c>
      <c r="I345" s="263">
        <v>1.96</v>
      </c>
      <c r="J345" s="259"/>
    </row>
    <row r="346" spans="1:10" ht="12">
      <c r="A346" s="407"/>
      <c r="B346" s="75"/>
      <c r="C346" s="75"/>
      <c r="D346" s="392" t="s">
        <v>1100</v>
      </c>
      <c r="E346" s="393" t="s">
        <v>1186</v>
      </c>
      <c r="F346" s="263">
        <v>273.61</v>
      </c>
      <c r="G346" s="71">
        <v>273.61</v>
      </c>
      <c r="H346" s="263">
        <v>38.04</v>
      </c>
      <c r="I346" s="263">
        <v>1.96</v>
      </c>
      <c r="J346" s="259"/>
    </row>
    <row r="347" spans="1:10" ht="12">
      <c r="A347" s="407"/>
      <c r="B347" s="75"/>
      <c r="C347" s="392" t="s">
        <v>1102</v>
      </c>
      <c r="D347" s="75"/>
      <c r="E347" s="393" t="s">
        <v>1113</v>
      </c>
      <c r="F347" s="263">
        <v>335</v>
      </c>
      <c r="G347" s="71"/>
      <c r="H347" s="263"/>
      <c r="I347" s="263"/>
      <c r="J347" s="259">
        <v>335</v>
      </c>
    </row>
    <row r="348" spans="1:10" ht="12">
      <c r="A348" s="407"/>
      <c r="B348" s="75"/>
      <c r="C348" s="75"/>
      <c r="D348" s="392" t="s">
        <v>1148</v>
      </c>
      <c r="E348" s="393" t="s">
        <v>1115</v>
      </c>
      <c r="F348" s="263">
        <v>335</v>
      </c>
      <c r="G348" s="71"/>
      <c r="H348" s="263"/>
      <c r="I348" s="263"/>
      <c r="J348" s="259">
        <v>335</v>
      </c>
    </row>
    <row r="349" spans="1:10" ht="12">
      <c r="A349" s="407"/>
      <c r="B349" s="75" t="s">
        <v>64</v>
      </c>
      <c r="C349" s="75"/>
      <c r="D349" s="75"/>
      <c r="E349" s="76" t="s">
        <v>65</v>
      </c>
      <c r="F349" s="263">
        <v>68.06</v>
      </c>
      <c r="G349" s="71">
        <v>48.48</v>
      </c>
      <c r="H349" s="263">
        <v>1.28</v>
      </c>
      <c r="I349" s="263">
        <v>18.3</v>
      </c>
      <c r="J349" s="259"/>
    </row>
    <row r="350" spans="1:10" ht="12">
      <c r="A350" s="407"/>
      <c r="B350" s="75"/>
      <c r="C350" s="75" t="s">
        <v>66</v>
      </c>
      <c r="D350" s="75"/>
      <c r="E350" s="76" t="s">
        <v>31</v>
      </c>
      <c r="F350" s="263">
        <v>68.06</v>
      </c>
      <c r="G350" s="71">
        <v>48.48</v>
      </c>
      <c r="H350" s="263">
        <v>1.28</v>
      </c>
      <c r="I350" s="263">
        <v>18.3</v>
      </c>
      <c r="J350" s="259"/>
    </row>
    <row r="351" spans="1:10" ht="12">
      <c r="A351" s="407"/>
      <c r="B351" s="75" t="s">
        <v>67</v>
      </c>
      <c r="C351" s="75" t="s">
        <v>67</v>
      </c>
      <c r="D351" s="75" t="s">
        <v>68</v>
      </c>
      <c r="E351" s="76" t="s">
        <v>33</v>
      </c>
      <c r="F351" s="263">
        <v>19.58</v>
      </c>
      <c r="G351" s="71"/>
      <c r="H351" s="263">
        <v>1.28</v>
      </c>
      <c r="I351" s="263">
        <v>18.3</v>
      </c>
      <c r="J351" s="259"/>
    </row>
    <row r="352" spans="1:10" ht="12">
      <c r="A352" s="407"/>
      <c r="B352" s="75" t="s">
        <v>67</v>
      </c>
      <c r="C352" s="75" t="s">
        <v>67</v>
      </c>
      <c r="D352" s="75" t="s">
        <v>66</v>
      </c>
      <c r="E352" s="76" t="s">
        <v>34</v>
      </c>
      <c r="F352" s="263">
        <v>48.48</v>
      </c>
      <c r="G352" s="263">
        <v>48.48</v>
      </c>
      <c r="H352" s="263"/>
      <c r="I352" s="263"/>
      <c r="J352" s="259"/>
    </row>
    <row r="353" spans="1:10" ht="12">
      <c r="A353" s="407"/>
      <c r="B353" s="75" t="s">
        <v>69</v>
      </c>
      <c r="C353" s="75"/>
      <c r="D353" s="75"/>
      <c r="E353" s="76" t="s">
        <v>70</v>
      </c>
      <c r="F353" s="263">
        <v>23.88</v>
      </c>
      <c r="G353" s="71">
        <v>23.88</v>
      </c>
      <c r="H353" s="263"/>
      <c r="I353" s="263"/>
      <c r="J353" s="259"/>
    </row>
    <row r="354" spans="1:10" ht="12">
      <c r="A354" s="407"/>
      <c r="B354" s="75"/>
      <c r="C354" s="75" t="s">
        <v>71</v>
      </c>
      <c r="D354" s="75"/>
      <c r="E354" s="76" t="s">
        <v>35</v>
      </c>
      <c r="F354" s="263">
        <v>23.88</v>
      </c>
      <c r="G354" s="71">
        <v>23.88</v>
      </c>
      <c r="H354" s="263"/>
      <c r="I354" s="263"/>
      <c r="J354" s="259"/>
    </row>
    <row r="355" spans="1:10" ht="12">
      <c r="A355" s="407"/>
      <c r="B355" s="75" t="s">
        <v>67</v>
      </c>
      <c r="C355" s="75" t="s">
        <v>67</v>
      </c>
      <c r="D355" s="75" t="s">
        <v>68</v>
      </c>
      <c r="E355" s="76" t="s">
        <v>37</v>
      </c>
      <c r="F355" s="263">
        <v>23.88</v>
      </c>
      <c r="G355" s="71">
        <v>23.88</v>
      </c>
      <c r="H355" s="263"/>
      <c r="I355" s="263"/>
      <c r="J355" s="259"/>
    </row>
    <row r="356" spans="1:10" ht="12">
      <c r="A356" s="407"/>
      <c r="B356" s="75" t="s">
        <v>73</v>
      </c>
      <c r="C356" s="75"/>
      <c r="D356" s="75"/>
      <c r="E356" s="76" t="s">
        <v>74</v>
      </c>
      <c r="F356" s="263">
        <v>29.73</v>
      </c>
      <c r="G356" s="71">
        <v>29.73</v>
      </c>
      <c r="H356" s="263"/>
      <c r="I356" s="263"/>
      <c r="J356" s="259"/>
    </row>
    <row r="357" spans="1:10" ht="12">
      <c r="A357" s="407"/>
      <c r="B357" s="75"/>
      <c r="C357" s="75" t="s">
        <v>68</v>
      </c>
      <c r="D357" s="75"/>
      <c r="E357" s="76" t="s">
        <v>40</v>
      </c>
      <c r="F357" s="263">
        <v>29.73</v>
      </c>
      <c r="G357" s="71">
        <v>29.73</v>
      </c>
      <c r="H357" s="263"/>
      <c r="I357" s="263"/>
      <c r="J357" s="259"/>
    </row>
    <row r="358" spans="1:10" ht="12">
      <c r="A358" s="409"/>
      <c r="B358" s="75" t="s">
        <v>67</v>
      </c>
      <c r="C358" s="75" t="s">
        <v>67</v>
      </c>
      <c r="D358" s="75" t="s">
        <v>75</v>
      </c>
      <c r="E358" s="76" t="s">
        <v>41</v>
      </c>
      <c r="F358" s="263">
        <v>29.73</v>
      </c>
      <c r="G358" s="71">
        <v>29.73</v>
      </c>
      <c r="H358" s="263"/>
      <c r="I358" s="263"/>
      <c r="J358" s="259"/>
    </row>
    <row r="359" spans="1:10" ht="26.25" customHeight="1">
      <c r="A359" s="251" t="s">
        <v>1187</v>
      </c>
      <c r="B359" s="395"/>
      <c r="C359" s="395"/>
      <c r="D359" s="395"/>
      <c r="E359" s="395"/>
      <c r="F359" s="414">
        <f>F360+F366+F370+F373</f>
        <v>884.4299999999998</v>
      </c>
      <c r="G359" s="414">
        <f>G360+G366+G370+G373</f>
        <v>175.85999999999999</v>
      </c>
      <c r="H359" s="414">
        <f>H360+H366+H370+H373</f>
        <v>31.12</v>
      </c>
      <c r="I359" s="414">
        <f>I360+I366+I370+I373</f>
        <v>8.129999999999999</v>
      </c>
      <c r="J359" s="414">
        <f>J360+J366+J370+J373</f>
        <v>669.3199999999999</v>
      </c>
    </row>
    <row r="360" spans="1:10" ht="12">
      <c r="A360" s="402"/>
      <c r="B360" s="276">
        <v>205</v>
      </c>
      <c r="C360" s="276"/>
      <c r="D360" s="276"/>
      <c r="E360" s="276" t="s">
        <v>276</v>
      </c>
      <c r="F360" s="302">
        <f>SUM(G360:J360)</f>
        <v>824.0799999999999</v>
      </c>
      <c r="G360" s="265">
        <v>124.79</v>
      </c>
      <c r="H360" s="265">
        <v>29.94</v>
      </c>
      <c r="I360" s="265">
        <v>0.03</v>
      </c>
      <c r="J360" s="265">
        <f>J361</f>
        <v>669.3199999999999</v>
      </c>
    </row>
    <row r="361" spans="1:10" ht="12">
      <c r="A361" s="407"/>
      <c r="B361" s="415"/>
      <c r="C361" s="415">
        <v>1</v>
      </c>
      <c r="D361" s="415"/>
      <c r="E361" s="415" t="s">
        <v>916</v>
      </c>
      <c r="F361" s="302">
        <f aca="true" t="shared" si="7" ref="F361:F375">SUM(G361:J361)</f>
        <v>824.0799999999999</v>
      </c>
      <c r="G361" s="265">
        <v>124.79</v>
      </c>
      <c r="H361" s="265">
        <v>29.94</v>
      </c>
      <c r="I361" s="265">
        <v>0.03</v>
      </c>
      <c r="J361" s="265">
        <f>J363+J364</f>
        <v>669.3199999999999</v>
      </c>
    </row>
    <row r="362" spans="1:10" ht="12">
      <c r="A362" s="407"/>
      <c r="B362" s="415"/>
      <c r="C362" s="415"/>
      <c r="D362" s="415">
        <v>1</v>
      </c>
      <c r="E362" s="415" t="s">
        <v>917</v>
      </c>
      <c r="F362" s="302">
        <f t="shared" si="7"/>
        <v>154.76000000000002</v>
      </c>
      <c r="G362" s="265">
        <v>124.79</v>
      </c>
      <c r="H362" s="265">
        <v>29.94</v>
      </c>
      <c r="I362" s="265">
        <v>0.03</v>
      </c>
      <c r="J362" s="265"/>
    </row>
    <row r="363" spans="1:10" ht="12">
      <c r="A363" s="407"/>
      <c r="B363" s="415"/>
      <c r="C363" s="415"/>
      <c r="D363" s="415">
        <v>99</v>
      </c>
      <c r="E363" s="415" t="s">
        <v>481</v>
      </c>
      <c r="F363" s="302">
        <f t="shared" si="7"/>
        <v>309.32</v>
      </c>
      <c r="G363" s="265"/>
      <c r="H363" s="265"/>
      <c r="I363" s="302"/>
      <c r="J363" s="265">
        <v>309.32</v>
      </c>
    </row>
    <row r="364" spans="1:10" ht="12">
      <c r="A364" s="407"/>
      <c r="B364" s="415"/>
      <c r="C364" s="415">
        <v>9</v>
      </c>
      <c r="D364" s="415"/>
      <c r="E364" s="415" t="s">
        <v>1188</v>
      </c>
      <c r="F364" s="302">
        <f t="shared" si="7"/>
        <v>360</v>
      </c>
      <c r="G364" s="265"/>
      <c r="H364" s="265"/>
      <c r="I364" s="302"/>
      <c r="J364" s="265">
        <v>360</v>
      </c>
    </row>
    <row r="365" spans="1:10" ht="12">
      <c r="A365" s="407"/>
      <c r="B365" s="415"/>
      <c r="C365" s="415"/>
      <c r="D365" s="415">
        <v>99</v>
      </c>
      <c r="E365" s="415" t="s">
        <v>1189</v>
      </c>
      <c r="F365" s="302">
        <f t="shared" si="7"/>
        <v>360</v>
      </c>
      <c r="G365" s="265"/>
      <c r="H365" s="265"/>
      <c r="I365" s="302"/>
      <c r="J365" s="265">
        <v>360</v>
      </c>
    </row>
    <row r="366" spans="1:10" ht="12">
      <c r="A366" s="407"/>
      <c r="B366" s="276">
        <v>208</v>
      </c>
      <c r="C366" s="276"/>
      <c r="D366" s="276"/>
      <c r="E366" s="276" t="s">
        <v>65</v>
      </c>
      <c r="F366" s="302">
        <f t="shared" si="7"/>
        <v>31.9</v>
      </c>
      <c r="G366" s="265">
        <v>22.62</v>
      </c>
      <c r="H366" s="265">
        <v>1.18</v>
      </c>
      <c r="I366" s="302">
        <v>8.1</v>
      </c>
      <c r="J366" s="265"/>
    </row>
    <row r="367" spans="1:10" ht="12">
      <c r="A367" s="407"/>
      <c r="B367" s="415"/>
      <c r="C367" s="415">
        <v>5</v>
      </c>
      <c r="D367" s="415"/>
      <c r="E367" s="415" t="s">
        <v>918</v>
      </c>
      <c r="F367" s="302">
        <f t="shared" si="7"/>
        <v>31.9</v>
      </c>
      <c r="G367" s="265">
        <v>22.62</v>
      </c>
      <c r="H367" s="265">
        <v>1.18</v>
      </c>
      <c r="I367" s="265">
        <v>8.1</v>
      </c>
      <c r="J367" s="265"/>
    </row>
    <row r="368" spans="1:10" ht="12">
      <c r="A368" s="407"/>
      <c r="B368" s="415"/>
      <c r="C368" s="415"/>
      <c r="D368" s="415">
        <v>1</v>
      </c>
      <c r="E368" s="415" t="s">
        <v>919</v>
      </c>
      <c r="F368" s="302">
        <f t="shared" si="7"/>
        <v>9.28</v>
      </c>
      <c r="G368" s="265"/>
      <c r="H368" s="265">
        <v>1.18</v>
      </c>
      <c r="I368" s="265">
        <v>8.1</v>
      </c>
      <c r="J368" s="265"/>
    </row>
    <row r="369" spans="1:10" ht="12">
      <c r="A369" s="407"/>
      <c r="B369" s="415"/>
      <c r="C369" s="415"/>
      <c r="D369" s="415">
        <v>5</v>
      </c>
      <c r="E369" s="415" t="s">
        <v>1190</v>
      </c>
      <c r="F369" s="302">
        <f t="shared" si="7"/>
        <v>22.62</v>
      </c>
      <c r="G369" s="265">
        <v>22.62</v>
      </c>
      <c r="H369" s="265"/>
      <c r="I369" s="265"/>
      <c r="J369" s="265"/>
    </row>
    <row r="370" spans="1:10" ht="12">
      <c r="A370" s="407"/>
      <c r="B370" s="276">
        <v>210</v>
      </c>
      <c r="C370" s="276"/>
      <c r="D370" s="276"/>
      <c r="E370" s="276" t="s">
        <v>70</v>
      </c>
      <c r="F370" s="302">
        <f t="shared" si="7"/>
        <v>14.79</v>
      </c>
      <c r="G370" s="265">
        <v>14.79</v>
      </c>
      <c r="H370" s="265"/>
      <c r="I370" s="302"/>
      <c r="J370" s="265"/>
    </row>
    <row r="371" spans="1:10" ht="12">
      <c r="A371" s="407"/>
      <c r="B371" s="415"/>
      <c r="C371" s="415">
        <v>5</v>
      </c>
      <c r="D371" s="415"/>
      <c r="E371" s="415" t="s">
        <v>1048</v>
      </c>
      <c r="F371" s="302">
        <f t="shared" si="7"/>
        <v>14.79</v>
      </c>
      <c r="G371" s="265">
        <v>14.79</v>
      </c>
      <c r="H371" s="265"/>
      <c r="I371" s="265"/>
      <c r="J371" s="265"/>
    </row>
    <row r="372" spans="1:10" ht="12">
      <c r="A372" s="407"/>
      <c r="B372" s="415"/>
      <c r="C372" s="415"/>
      <c r="D372" s="415">
        <v>1</v>
      </c>
      <c r="E372" s="415" t="s">
        <v>1049</v>
      </c>
      <c r="F372" s="302">
        <f t="shared" si="7"/>
        <v>14.79</v>
      </c>
      <c r="G372" s="265">
        <v>14.79</v>
      </c>
      <c r="H372" s="265"/>
      <c r="I372" s="265"/>
      <c r="J372" s="265"/>
    </row>
    <row r="373" spans="1:10" ht="12">
      <c r="A373" s="407"/>
      <c r="B373" s="276">
        <v>221</v>
      </c>
      <c r="C373" s="276"/>
      <c r="D373" s="276"/>
      <c r="E373" s="276" t="s">
        <v>74</v>
      </c>
      <c r="F373" s="302">
        <f t="shared" si="7"/>
        <v>13.66</v>
      </c>
      <c r="G373" s="302">
        <v>13.66</v>
      </c>
      <c r="H373" s="265"/>
      <c r="I373" s="265"/>
      <c r="J373" s="265"/>
    </row>
    <row r="374" spans="1:10" ht="12">
      <c r="A374" s="407"/>
      <c r="B374" s="415"/>
      <c r="C374" s="415">
        <v>2</v>
      </c>
      <c r="D374" s="415"/>
      <c r="E374" s="415" t="s">
        <v>993</v>
      </c>
      <c r="F374" s="302">
        <f t="shared" si="7"/>
        <v>13.66</v>
      </c>
      <c r="G374" s="265">
        <v>13.66</v>
      </c>
      <c r="H374" s="265"/>
      <c r="I374" s="265"/>
      <c r="J374" s="265"/>
    </row>
    <row r="375" spans="1:10" ht="12">
      <c r="A375" s="409"/>
      <c r="B375" s="415"/>
      <c r="C375" s="415"/>
      <c r="D375" s="415">
        <v>1</v>
      </c>
      <c r="E375" s="415" t="s">
        <v>1021</v>
      </c>
      <c r="F375" s="302">
        <f t="shared" si="7"/>
        <v>13.66</v>
      </c>
      <c r="G375" s="265">
        <v>13.66</v>
      </c>
      <c r="H375" s="265"/>
      <c r="I375" s="265"/>
      <c r="J375" s="265"/>
    </row>
    <row r="376" spans="1:10" ht="24">
      <c r="A376" s="251" t="s">
        <v>1191</v>
      </c>
      <c r="B376" s="416"/>
      <c r="C376" s="416"/>
      <c r="D376" s="416"/>
      <c r="E376" s="416"/>
      <c r="F376" s="387">
        <f>F377+F380+F384+F387</f>
        <v>233.64999999999998</v>
      </c>
      <c r="G376" s="387">
        <f>G377+G380+G384+G387</f>
        <v>186.19</v>
      </c>
      <c r="H376" s="387">
        <f>H377+H380+H384+H387</f>
        <v>19.82</v>
      </c>
      <c r="I376" s="387">
        <f>I377+I380+I384+I387</f>
        <v>7.51</v>
      </c>
      <c r="J376" s="387">
        <f>J377+J380+J384+J387</f>
        <v>20.13</v>
      </c>
    </row>
    <row r="377" spans="1:10" ht="12">
      <c r="A377" s="402"/>
      <c r="B377" s="417" t="s">
        <v>1147</v>
      </c>
      <c r="C377" s="417"/>
      <c r="D377" s="417"/>
      <c r="E377" s="393" t="s">
        <v>276</v>
      </c>
      <c r="F377" s="418">
        <v>175.94</v>
      </c>
      <c r="G377" s="419">
        <v>134.6</v>
      </c>
      <c r="H377" s="419">
        <v>19.38</v>
      </c>
      <c r="I377" s="419">
        <v>1.83</v>
      </c>
      <c r="J377" s="419">
        <v>20.13</v>
      </c>
    </row>
    <row r="378" spans="1:10" ht="12">
      <c r="A378" s="407"/>
      <c r="B378" s="417"/>
      <c r="C378" s="417" t="s">
        <v>1100</v>
      </c>
      <c r="D378" s="417"/>
      <c r="E378" s="393" t="s">
        <v>187</v>
      </c>
      <c r="F378" s="418">
        <v>175.94</v>
      </c>
      <c r="G378" s="419">
        <v>134.6</v>
      </c>
      <c r="H378" s="419">
        <v>19.38</v>
      </c>
      <c r="I378" s="419">
        <v>1.83</v>
      </c>
      <c r="J378" s="419">
        <v>20.13</v>
      </c>
    </row>
    <row r="379" spans="1:10" ht="12">
      <c r="A379" s="407"/>
      <c r="B379" s="417"/>
      <c r="C379" s="417"/>
      <c r="D379" s="417" t="s">
        <v>1148</v>
      </c>
      <c r="E379" s="393" t="s">
        <v>198</v>
      </c>
      <c r="F379" s="418">
        <v>175.94</v>
      </c>
      <c r="G379" s="419">
        <v>134.6</v>
      </c>
      <c r="H379" s="419">
        <v>19.38</v>
      </c>
      <c r="I379" s="419">
        <v>1.83</v>
      </c>
      <c r="J379" s="419">
        <v>20.13</v>
      </c>
    </row>
    <row r="380" spans="1:10" ht="12">
      <c r="A380" s="407"/>
      <c r="B380" s="417" t="s">
        <v>1192</v>
      </c>
      <c r="C380" s="417"/>
      <c r="D380" s="417"/>
      <c r="E380" s="393" t="s">
        <v>1124</v>
      </c>
      <c r="F380" s="418">
        <v>30.08</v>
      </c>
      <c r="G380" s="419">
        <v>23.96</v>
      </c>
      <c r="H380" s="419">
        <v>0.44</v>
      </c>
      <c r="I380" s="418">
        <v>5.68</v>
      </c>
      <c r="J380" s="419"/>
    </row>
    <row r="381" spans="1:10" ht="12">
      <c r="A381" s="407"/>
      <c r="B381" s="417"/>
      <c r="C381" s="417" t="s">
        <v>1103</v>
      </c>
      <c r="D381" s="417"/>
      <c r="E381" s="393" t="s">
        <v>31</v>
      </c>
      <c r="F381" s="418">
        <v>30.08</v>
      </c>
      <c r="G381" s="419">
        <v>23.96</v>
      </c>
      <c r="H381" s="419">
        <v>0.44</v>
      </c>
      <c r="I381" s="418">
        <v>5.68</v>
      </c>
      <c r="J381" s="419"/>
    </row>
    <row r="382" spans="1:10" ht="12">
      <c r="A382" s="407"/>
      <c r="B382" s="417"/>
      <c r="C382" s="417"/>
      <c r="D382" s="417" t="s">
        <v>1100</v>
      </c>
      <c r="E382" s="393" t="s">
        <v>33</v>
      </c>
      <c r="F382" s="418">
        <v>6.12</v>
      </c>
      <c r="G382" s="419"/>
      <c r="H382" s="419">
        <v>0.44</v>
      </c>
      <c r="I382" s="418">
        <v>5.68</v>
      </c>
      <c r="J382" s="419"/>
    </row>
    <row r="383" spans="1:10" ht="12">
      <c r="A383" s="407"/>
      <c r="B383" s="417"/>
      <c r="C383" s="417"/>
      <c r="D383" s="417" t="s">
        <v>1103</v>
      </c>
      <c r="E383" s="393" t="s">
        <v>34</v>
      </c>
      <c r="F383" s="418">
        <v>23.96</v>
      </c>
      <c r="G383" s="419">
        <v>23.96</v>
      </c>
      <c r="H383" s="419"/>
      <c r="I383" s="419"/>
      <c r="J383" s="419"/>
    </row>
    <row r="384" spans="1:10" ht="12">
      <c r="A384" s="407"/>
      <c r="B384" s="417" t="s">
        <v>1193</v>
      </c>
      <c r="C384" s="417"/>
      <c r="D384" s="417"/>
      <c r="E384" s="393" t="s">
        <v>70</v>
      </c>
      <c r="F384" s="418">
        <v>13.01</v>
      </c>
      <c r="G384" s="419">
        <v>13.01</v>
      </c>
      <c r="H384" s="419"/>
      <c r="I384" s="419"/>
      <c r="J384" s="419"/>
    </row>
    <row r="385" spans="1:10" ht="12">
      <c r="A385" s="407"/>
      <c r="B385" s="417"/>
      <c r="C385" s="417" t="s">
        <v>1194</v>
      </c>
      <c r="D385" s="417"/>
      <c r="E385" s="393" t="s">
        <v>1195</v>
      </c>
      <c r="F385" s="418">
        <v>13.01</v>
      </c>
      <c r="G385" s="419">
        <v>13.01</v>
      </c>
      <c r="H385" s="419"/>
      <c r="I385" s="418"/>
      <c r="J385" s="419"/>
    </row>
    <row r="386" spans="1:10" ht="12">
      <c r="A386" s="407"/>
      <c r="B386" s="417"/>
      <c r="C386" s="417"/>
      <c r="D386" s="417" t="s">
        <v>1100</v>
      </c>
      <c r="E386" s="393" t="s">
        <v>37</v>
      </c>
      <c r="F386" s="418">
        <v>13.01</v>
      </c>
      <c r="G386" s="419">
        <v>13.01</v>
      </c>
      <c r="H386" s="419"/>
      <c r="I386" s="419"/>
      <c r="J386" s="419"/>
    </row>
    <row r="387" spans="1:10" ht="12">
      <c r="A387" s="407"/>
      <c r="B387" s="417" t="s">
        <v>1196</v>
      </c>
      <c r="C387" s="417"/>
      <c r="D387" s="417"/>
      <c r="E387" s="393" t="s">
        <v>74</v>
      </c>
      <c r="F387" s="418">
        <v>14.62</v>
      </c>
      <c r="G387" s="419">
        <v>14.62</v>
      </c>
      <c r="H387" s="419"/>
      <c r="I387" s="419"/>
      <c r="J387" s="419"/>
    </row>
    <row r="388" spans="1:10" ht="12">
      <c r="A388" s="407"/>
      <c r="B388" s="417"/>
      <c r="C388" s="417" t="s">
        <v>1100</v>
      </c>
      <c r="D388" s="417"/>
      <c r="E388" s="393" t="s">
        <v>40</v>
      </c>
      <c r="F388" s="418">
        <v>14.62</v>
      </c>
      <c r="G388" s="419">
        <v>14.62</v>
      </c>
      <c r="H388" s="419"/>
      <c r="I388" s="419"/>
      <c r="J388" s="419"/>
    </row>
    <row r="389" spans="1:10" ht="12">
      <c r="A389" s="409"/>
      <c r="B389" s="417"/>
      <c r="C389" s="417"/>
      <c r="D389" s="417" t="s">
        <v>1099</v>
      </c>
      <c r="E389" s="393" t="s">
        <v>41</v>
      </c>
      <c r="F389" s="418">
        <v>14.62</v>
      </c>
      <c r="G389" s="419">
        <v>14.62</v>
      </c>
      <c r="H389" s="419"/>
      <c r="I389" s="419"/>
      <c r="J389" s="419"/>
    </row>
    <row r="390" spans="1:10" ht="24">
      <c r="A390" s="251" t="s">
        <v>443</v>
      </c>
      <c r="B390" s="395"/>
      <c r="C390" s="395"/>
      <c r="D390" s="395"/>
      <c r="E390" s="395"/>
      <c r="F390" s="414">
        <f>F391+F396+F400+F403</f>
        <v>1945.98</v>
      </c>
      <c r="G390" s="414">
        <f>G391+G396+G400+G403</f>
        <v>81.21000000000001</v>
      </c>
      <c r="H390" s="414">
        <f>H391+H396+H400+H403</f>
        <v>13.49</v>
      </c>
      <c r="I390" s="414">
        <f>I391+I396+I400+I403</f>
        <v>1.28</v>
      </c>
      <c r="J390" s="414">
        <f>J391+J396+J400+J403</f>
        <v>1850</v>
      </c>
    </row>
    <row r="391" spans="1:10" ht="12">
      <c r="A391" s="402"/>
      <c r="B391" s="405" t="s">
        <v>1197</v>
      </c>
      <c r="C391" s="75"/>
      <c r="D391" s="75"/>
      <c r="E391" s="328" t="s">
        <v>276</v>
      </c>
      <c r="F391" s="420">
        <f aca="true" t="shared" si="8" ref="F391:F405">SUM(G391:J391)</f>
        <v>1923.06</v>
      </c>
      <c r="G391" s="421">
        <v>59.74</v>
      </c>
      <c r="H391" s="421">
        <v>13.31</v>
      </c>
      <c r="I391" s="422">
        <v>0.01</v>
      </c>
      <c r="J391" s="422">
        <v>1850</v>
      </c>
    </row>
    <row r="392" spans="1:10" ht="12">
      <c r="A392" s="407"/>
      <c r="B392" s="75"/>
      <c r="C392" s="405" t="s">
        <v>1051</v>
      </c>
      <c r="D392" s="75"/>
      <c r="E392" s="328" t="s">
        <v>1052</v>
      </c>
      <c r="F392" s="420">
        <f t="shared" si="8"/>
        <v>73.06</v>
      </c>
      <c r="G392" s="421">
        <v>59.74</v>
      </c>
      <c r="H392" s="421">
        <v>13.31</v>
      </c>
      <c r="I392" s="422">
        <v>0.01</v>
      </c>
      <c r="J392" s="422"/>
    </row>
    <row r="393" spans="1:10" ht="12">
      <c r="A393" s="407"/>
      <c r="B393" s="75"/>
      <c r="C393" s="75"/>
      <c r="D393" s="405" t="s">
        <v>1053</v>
      </c>
      <c r="E393" s="328" t="s">
        <v>1054</v>
      </c>
      <c r="F393" s="420">
        <f t="shared" si="8"/>
        <v>73.06</v>
      </c>
      <c r="G393" s="421">
        <v>59.74</v>
      </c>
      <c r="H393" s="421">
        <v>13.31</v>
      </c>
      <c r="I393" s="422">
        <v>0.01</v>
      </c>
      <c r="J393" s="422"/>
    </row>
    <row r="394" spans="1:10" ht="12">
      <c r="A394" s="407"/>
      <c r="B394" s="75"/>
      <c r="C394" s="405" t="s">
        <v>1055</v>
      </c>
      <c r="D394" s="75"/>
      <c r="E394" s="328" t="s">
        <v>1056</v>
      </c>
      <c r="F394" s="420">
        <f t="shared" si="8"/>
        <v>1850</v>
      </c>
      <c r="G394" s="421"/>
      <c r="H394" s="421"/>
      <c r="I394" s="422"/>
      <c r="J394" s="422">
        <v>1850</v>
      </c>
    </row>
    <row r="395" spans="1:10" ht="12">
      <c r="A395" s="407"/>
      <c r="B395" s="256"/>
      <c r="C395" s="256"/>
      <c r="D395" s="256" t="s">
        <v>948</v>
      </c>
      <c r="E395" s="262" t="s">
        <v>1057</v>
      </c>
      <c r="F395" s="420">
        <f t="shared" si="8"/>
        <v>1850</v>
      </c>
      <c r="G395" s="421"/>
      <c r="H395" s="421"/>
      <c r="I395" s="421"/>
      <c r="J395" s="421">
        <v>1850</v>
      </c>
    </row>
    <row r="396" spans="1:10" ht="12">
      <c r="A396" s="407"/>
      <c r="B396" s="75" t="s">
        <v>64</v>
      </c>
      <c r="C396" s="75"/>
      <c r="D396" s="75"/>
      <c r="E396" s="76" t="s">
        <v>65</v>
      </c>
      <c r="F396" s="420">
        <f t="shared" si="8"/>
        <v>12.149999999999999</v>
      </c>
      <c r="G396" s="421">
        <v>10.7</v>
      </c>
      <c r="H396" s="421">
        <v>0.18</v>
      </c>
      <c r="I396" s="421">
        <v>1.27</v>
      </c>
      <c r="J396" s="421"/>
    </row>
    <row r="397" spans="1:10" ht="12">
      <c r="A397" s="407"/>
      <c r="B397" s="75"/>
      <c r="C397" s="75" t="s">
        <v>66</v>
      </c>
      <c r="D397" s="75"/>
      <c r="E397" s="76" t="s">
        <v>31</v>
      </c>
      <c r="F397" s="420">
        <f t="shared" si="8"/>
        <v>12.149999999999999</v>
      </c>
      <c r="G397" s="421">
        <v>10.7</v>
      </c>
      <c r="H397" s="421">
        <v>0.18</v>
      </c>
      <c r="I397" s="421">
        <v>1.27</v>
      </c>
      <c r="J397" s="421"/>
    </row>
    <row r="398" spans="1:10" ht="12">
      <c r="A398" s="407"/>
      <c r="B398" s="75" t="s">
        <v>67</v>
      </c>
      <c r="C398" s="75" t="s">
        <v>67</v>
      </c>
      <c r="D398" s="75" t="s">
        <v>68</v>
      </c>
      <c r="E398" s="76" t="s">
        <v>33</v>
      </c>
      <c r="F398" s="420">
        <f t="shared" si="8"/>
        <v>1.45</v>
      </c>
      <c r="G398" s="421"/>
      <c r="H398" s="421">
        <v>0.18</v>
      </c>
      <c r="I398" s="422">
        <v>1.27</v>
      </c>
      <c r="J398" s="421"/>
    </row>
    <row r="399" spans="1:10" ht="12">
      <c r="A399" s="407"/>
      <c r="B399" s="75" t="s">
        <v>67</v>
      </c>
      <c r="C399" s="75" t="s">
        <v>67</v>
      </c>
      <c r="D399" s="75" t="s">
        <v>66</v>
      </c>
      <c r="E399" s="76" t="s">
        <v>34</v>
      </c>
      <c r="F399" s="420">
        <f t="shared" si="8"/>
        <v>10.7</v>
      </c>
      <c r="G399" s="421">
        <v>10.7</v>
      </c>
      <c r="H399" s="421"/>
      <c r="I399" s="422"/>
      <c r="J399" s="421"/>
    </row>
    <row r="400" spans="1:10" ht="12">
      <c r="A400" s="407"/>
      <c r="B400" s="75" t="s">
        <v>69</v>
      </c>
      <c r="C400" s="75"/>
      <c r="D400" s="75"/>
      <c r="E400" s="76" t="s">
        <v>70</v>
      </c>
      <c r="F400" s="420">
        <f t="shared" si="8"/>
        <v>4.29</v>
      </c>
      <c r="G400" s="421">
        <v>4.29</v>
      </c>
      <c r="H400" s="421"/>
      <c r="I400" s="421"/>
      <c r="J400" s="421"/>
    </row>
    <row r="401" spans="1:10" ht="12">
      <c r="A401" s="407"/>
      <c r="B401" s="75"/>
      <c r="C401" s="75" t="s">
        <v>71</v>
      </c>
      <c r="D401" s="75"/>
      <c r="E401" s="76" t="s">
        <v>35</v>
      </c>
      <c r="F401" s="420">
        <f t="shared" si="8"/>
        <v>4.29</v>
      </c>
      <c r="G401" s="421">
        <v>4.29</v>
      </c>
      <c r="H401" s="421"/>
      <c r="I401" s="421"/>
      <c r="J401" s="421"/>
    </row>
    <row r="402" spans="1:10" ht="12">
      <c r="A402" s="407"/>
      <c r="B402" s="75" t="s">
        <v>67</v>
      </c>
      <c r="C402" s="75" t="s">
        <v>67</v>
      </c>
      <c r="D402" s="75" t="s">
        <v>68</v>
      </c>
      <c r="E402" s="76" t="s">
        <v>37</v>
      </c>
      <c r="F402" s="420">
        <f t="shared" si="8"/>
        <v>4.29</v>
      </c>
      <c r="G402" s="421">
        <v>4.29</v>
      </c>
      <c r="H402" s="421"/>
      <c r="I402" s="422"/>
      <c r="J402" s="421"/>
    </row>
    <row r="403" spans="1:10" ht="12">
      <c r="A403" s="407"/>
      <c r="B403" s="75" t="s">
        <v>73</v>
      </c>
      <c r="C403" s="75"/>
      <c r="D403" s="75"/>
      <c r="E403" s="76" t="s">
        <v>74</v>
      </c>
      <c r="F403" s="420">
        <f t="shared" si="8"/>
        <v>6.48</v>
      </c>
      <c r="G403" s="421">
        <v>6.48</v>
      </c>
      <c r="H403" s="421"/>
      <c r="I403" s="421"/>
      <c r="J403" s="421"/>
    </row>
    <row r="404" spans="1:10" ht="12">
      <c r="A404" s="407"/>
      <c r="B404" s="75"/>
      <c r="C404" s="75" t="s">
        <v>68</v>
      </c>
      <c r="D404" s="75"/>
      <c r="E404" s="76" t="s">
        <v>40</v>
      </c>
      <c r="F404" s="420">
        <f t="shared" si="8"/>
        <v>6.48</v>
      </c>
      <c r="G404" s="421">
        <v>6.48</v>
      </c>
      <c r="H404" s="421"/>
      <c r="I404" s="421"/>
      <c r="J404" s="421"/>
    </row>
    <row r="405" spans="1:10" ht="12">
      <c r="A405" s="409"/>
      <c r="B405" s="75" t="s">
        <v>67</v>
      </c>
      <c r="C405" s="75" t="s">
        <v>67</v>
      </c>
      <c r="D405" s="75" t="s">
        <v>75</v>
      </c>
      <c r="E405" s="76" t="s">
        <v>41</v>
      </c>
      <c r="F405" s="387">
        <f t="shared" si="8"/>
        <v>6.48</v>
      </c>
      <c r="G405" s="422">
        <v>6.48</v>
      </c>
      <c r="H405" s="421"/>
      <c r="I405" s="423"/>
      <c r="J405" s="421"/>
    </row>
    <row r="406" spans="1:10" ht="36">
      <c r="A406" s="251" t="s">
        <v>1198</v>
      </c>
      <c r="B406" s="252"/>
      <c r="C406" s="252"/>
      <c r="D406" s="252"/>
      <c r="E406" s="253" t="s">
        <v>47</v>
      </c>
      <c r="F406" s="273">
        <f>SUM(G406:J406)</f>
        <v>73.13</v>
      </c>
      <c r="G406" s="273">
        <v>55.82</v>
      </c>
      <c r="H406" s="273">
        <v>6.71</v>
      </c>
      <c r="I406" s="273">
        <v>10.6</v>
      </c>
      <c r="J406" s="273"/>
    </row>
    <row r="407" spans="1:10" ht="12">
      <c r="A407" s="402"/>
      <c r="B407" s="256" t="s">
        <v>1147</v>
      </c>
      <c r="C407" s="256"/>
      <c r="D407" s="256"/>
      <c r="E407" s="262" t="s">
        <v>1105</v>
      </c>
      <c r="F407" s="71">
        <v>47.67</v>
      </c>
      <c r="G407" s="259">
        <v>40.7</v>
      </c>
      <c r="H407" s="259">
        <v>6.1</v>
      </c>
      <c r="I407" s="259">
        <v>10.6</v>
      </c>
      <c r="J407" s="259"/>
    </row>
    <row r="408" spans="1:10" ht="12">
      <c r="A408" s="407"/>
      <c r="B408" s="256"/>
      <c r="C408" s="256" t="s">
        <v>1148</v>
      </c>
      <c r="D408" s="256"/>
      <c r="E408" s="262" t="s">
        <v>1199</v>
      </c>
      <c r="F408" s="71">
        <v>47.67</v>
      </c>
      <c r="G408" s="259">
        <v>40.7</v>
      </c>
      <c r="H408" s="259">
        <v>6.1</v>
      </c>
      <c r="I408" s="259">
        <v>10.6</v>
      </c>
      <c r="J408" s="259"/>
    </row>
    <row r="409" spans="1:10" ht="12">
      <c r="A409" s="407"/>
      <c r="B409" s="256"/>
      <c r="C409" s="256"/>
      <c r="D409" s="256" t="s">
        <v>1148</v>
      </c>
      <c r="E409" s="262" t="s">
        <v>1200</v>
      </c>
      <c r="F409" s="71">
        <v>47.67</v>
      </c>
      <c r="G409" s="259">
        <v>40.74</v>
      </c>
      <c r="H409" s="259">
        <v>6.06</v>
      </c>
      <c r="I409" s="259">
        <v>0.87</v>
      </c>
      <c r="J409" s="259"/>
    </row>
    <row r="410" spans="1:10" ht="12">
      <c r="A410" s="407"/>
      <c r="B410" s="75" t="s">
        <v>64</v>
      </c>
      <c r="C410" s="75"/>
      <c r="D410" s="75"/>
      <c r="E410" s="76" t="s">
        <v>65</v>
      </c>
      <c r="F410" s="71">
        <v>17.72</v>
      </c>
      <c r="G410" s="259">
        <v>7.34</v>
      </c>
      <c r="H410" s="259">
        <v>0.65</v>
      </c>
      <c r="I410" s="259">
        <v>9.73</v>
      </c>
      <c r="J410" s="259"/>
    </row>
    <row r="411" spans="1:10" ht="12">
      <c r="A411" s="407"/>
      <c r="B411" s="75"/>
      <c r="C411" s="75" t="s">
        <v>66</v>
      </c>
      <c r="D411" s="75"/>
      <c r="E411" s="76" t="s">
        <v>31</v>
      </c>
      <c r="F411" s="71">
        <v>17.72</v>
      </c>
      <c r="G411" s="259">
        <v>7.34</v>
      </c>
      <c r="H411" s="259">
        <v>0.65</v>
      </c>
      <c r="I411" s="259">
        <v>9.73</v>
      </c>
      <c r="J411" s="259"/>
    </row>
    <row r="412" spans="1:10" ht="12">
      <c r="A412" s="407"/>
      <c r="B412" s="75" t="s">
        <v>67</v>
      </c>
      <c r="C412" s="75" t="s">
        <v>67</v>
      </c>
      <c r="D412" s="75" t="s">
        <v>68</v>
      </c>
      <c r="E412" s="76" t="s">
        <v>33</v>
      </c>
      <c r="F412" s="71">
        <v>10.38</v>
      </c>
      <c r="G412" s="259"/>
      <c r="H412" s="259">
        <v>0.65</v>
      </c>
      <c r="I412" s="71">
        <v>9.73</v>
      </c>
      <c r="J412" s="259"/>
    </row>
    <row r="413" spans="1:10" ht="12">
      <c r="A413" s="407"/>
      <c r="B413" s="75" t="s">
        <v>67</v>
      </c>
      <c r="C413" s="75" t="s">
        <v>67</v>
      </c>
      <c r="D413" s="75" t="s">
        <v>66</v>
      </c>
      <c r="E413" s="76" t="s">
        <v>34</v>
      </c>
      <c r="F413" s="71">
        <v>7.34</v>
      </c>
      <c r="G413" s="259">
        <v>7.34</v>
      </c>
      <c r="H413" s="259"/>
      <c r="I413" s="71"/>
      <c r="J413" s="259"/>
    </row>
    <row r="414" spans="1:10" ht="12">
      <c r="A414" s="407"/>
      <c r="B414" s="75" t="s">
        <v>69</v>
      </c>
      <c r="C414" s="75"/>
      <c r="D414" s="75"/>
      <c r="E414" s="76" t="s">
        <v>70</v>
      </c>
      <c r="F414" s="71">
        <v>3.33</v>
      </c>
      <c r="G414" s="259">
        <v>3.33</v>
      </c>
      <c r="H414" s="259"/>
      <c r="I414" s="259"/>
      <c r="J414" s="259"/>
    </row>
    <row r="415" spans="1:10" ht="12">
      <c r="A415" s="407"/>
      <c r="B415" s="75"/>
      <c r="C415" s="75" t="s">
        <v>71</v>
      </c>
      <c r="D415" s="75"/>
      <c r="E415" s="76" t="s">
        <v>35</v>
      </c>
      <c r="F415" s="71">
        <v>3.33</v>
      </c>
      <c r="G415" s="259">
        <v>3.33</v>
      </c>
      <c r="H415" s="259"/>
      <c r="I415" s="259"/>
      <c r="J415" s="259"/>
    </row>
    <row r="416" spans="1:10" ht="12">
      <c r="A416" s="407"/>
      <c r="B416" s="75" t="s">
        <v>67</v>
      </c>
      <c r="C416" s="75" t="s">
        <v>67</v>
      </c>
      <c r="D416" s="75" t="s">
        <v>68</v>
      </c>
      <c r="E416" s="76" t="s">
        <v>37</v>
      </c>
      <c r="F416" s="71">
        <v>3.33</v>
      </c>
      <c r="G416" s="259">
        <v>3.33</v>
      </c>
      <c r="H416" s="259"/>
      <c r="I416" s="71"/>
      <c r="J416" s="259"/>
    </row>
    <row r="417" spans="1:10" ht="12">
      <c r="A417" s="407"/>
      <c r="B417" s="75" t="s">
        <v>73</v>
      </c>
      <c r="C417" s="75"/>
      <c r="D417" s="75"/>
      <c r="E417" s="76" t="s">
        <v>74</v>
      </c>
      <c r="F417" s="71">
        <v>4.41</v>
      </c>
      <c r="G417" s="259">
        <v>4.41</v>
      </c>
      <c r="H417" s="259"/>
      <c r="I417" s="259"/>
      <c r="J417" s="259"/>
    </row>
    <row r="418" spans="1:10" ht="12">
      <c r="A418" s="407"/>
      <c r="B418" s="75"/>
      <c r="C418" s="75" t="s">
        <v>68</v>
      </c>
      <c r="D418" s="75"/>
      <c r="E418" s="76" t="s">
        <v>40</v>
      </c>
      <c r="F418" s="71">
        <v>4.41</v>
      </c>
      <c r="G418" s="259">
        <v>4.41</v>
      </c>
      <c r="H418" s="259"/>
      <c r="I418" s="259"/>
      <c r="J418" s="259"/>
    </row>
    <row r="419" spans="1:10" ht="12">
      <c r="A419" s="409"/>
      <c r="B419" s="75" t="s">
        <v>67</v>
      </c>
      <c r="C419" s="75" t="s">
        <v>67</v>
      </c>
      <c r="D419" s="75" t="s">
        <v>75</v>
      </c>
      <c r="E419" s="76" t="s">
        <v>41</v>
      </c>
      <c r="F419" s="71">
        <v>4.41</v>
      </c>
      <c r="G419" s="71">
        <v>4.41</v>
      </c>
      <c r="H419" s="259"/>
      <c r="I419" s="261"/>
      <c r="J419" s="259"/>
    </row>
    <row r="420" spans="1:10" ht="24.75" customHeight="1">
      <c r="A420" s="251" t="s">
        <v>1201</v>
      </c>
      <c r="B420" s="326"/>
      <c r="C420" s="326"/>
      <c r="D420" s="326"/>
      <c r="E420" s="253" t="s">
        <v>47</v>
      </c>
      <c r="F420" s="275">
        <f>SUM(G420:J420)</f>
        <v>156.13</v>
      </c>
      <c r="G420" s="275">
        <v>135.6</v>
      </c>
      <c r="H420" s="275">
        <v>15.48</v>
      </c>
      <c r="I420" s="275">
        <v>0.05</v>
      </c>
      <c r="J420" s="275">
        <v>5</v>
      </c>
    </row>
    <row r="421" spans="1:10" ht="12">
      <c r="A421" s="402"/>
      <c r="B421" s="392" t="s">
        <v>1202</v>
      </c>
      <c r="C421" s="75"/>
      <c r="D421" s="75"/>
      <c r="E421" s="393" t="s">
        <v>1105</v>
      </c>
      <c r="F421" s="302">
        <v>121.39</v>
      </c>
      <c r="G421" s="265">
        <v>100.86</v>
      </c>
      <c r="H421" s="265">
        <v>15.48</v>
      </c>
      <c r="I421" s="265">
        <v>0.05</v>
      </c>
      <c r="J421" s="265">
        <v>5</v>
      </c>
    </row>
    <row r="422" spans="1:10" ht="12">
      <c r="A422" s="407"/>
      <c r="B422" s="75"/>
      <c r="C422" s="392" t="s">
        <v>1102</v>
      </c>
      <c r="D422" s="75"/>
      <c r="E422" s="393" t="s">
        <v>1203</v>
      </c>
      <c r="F422" s="302"/>
      <c r="G422" s="265"/>
      <c r="H422" s="265"/>
      <c r="I422" s="265"/>
      <c r="J422" s="265"/>
    </row>
    <row r="423" spans="1:10" ht="12">
      <c r="A423" s="407"/>
      <c r="B423" s="75" t="s">
        <v>67</v>
      </c>
      <c r="C423" s="392"/>
      <c r="D423" s="392" t="s">
        <v>1122</v>
      </c>
      <c r="E423" s="393" t="s">
        <v>1204</v>
      </c>
      <c r="F423" s="302">
        <v>5</v>
      </c>
      <c r="G423" s="265"/>
      <c r="H423" s="265"/>
      <c r="I423" s="302"/>
      <c r="J423" s="265">
        <v>5</v>
      </c>
    </row>
    <row r="424" spans="1:10" ht="12">
      <c r="A424" s="407"/>
      <c r="B424" s="75" t="s">
        <v>67</v>
      </c>
      <c r="C424" s="392" t="s">
        <v>1122</v>
      </c>
      <c r="D424" s="392"/>
      <c r="E424" s="393" t="s">
        <v>1199</v>
      </c>
      <c r="F424" s="302"/>
      <c r="G424" s="265"/>
      <c r="H424" s="265"/>
      <c r="I424" s="302"/>
      <c r="J424" s="265"/>
    </row>
    <row r="425" spans="1:10" ht="12">
      <c r="A425" s="407"/>
      <c r="B425" s="75"/>
      <c r="C425" s="392"/>
      <c r="D425" s="392" t="s">
        <v>1122</v>
      </c>
      <c r="E425" s="393" t="s">
        <v>1205</v>
      </c>
      <c r="F425" s="302">
        <v>116.39</v>
      </c>
      <c r="G425" s="265">
        <v>100.86</v>
      </c>
      <c r="H425" s="265">
        <v>15.48</v>
      </c>
      <c r="I425" s="265">
        <v>0.05</v>
      </c>
      <c r="J425" s="265"/>
    </row>
    <row r="426" spans="1:10" ht="12">
      <c r="A426" s="407"/>
      <c r="B426" s="392" t="s">
        <v>1123</v>
      </c>
      <c r="C426" s="75" t="s">
        <v>67</v>
      </c>
      <c r="D426" s="75"/>
      <c r="E426" s="393" t="s">
        <v>1124</v>
      </c>
      <c r="F426" s="418">
        <v>16.95</v>
      </c>
      <c r="G426" s="265">
        <v>16.95</v>
      </c>
      <c r="H426" s="265"/>
      <c r="I426" s="302"/>
      <c r="J426" s="265"/>
    </row>
    <row r="427" spans="1:10" ht="12">
      <c r="A427" s="407"/>
      <c r="B427" s="75"/>
      <c r="C427" s="392" t="s">
        <v>1125</v>
      </c>
      <c r="D427" s="75"/>
      <c r="E427" s="393" t="s">
        <v>1126</v>
      </c>
      <c r="F427" s="302"/>
      <c r="G427" s="265"/>
      <c r="H427" s="265"/>
      <c r="I427" s="265"/>
      <c r="J427" s="265"/>
    </row>
    <row r="428" spans="1:10" ht="12">
      <c r="A428" s="407"/>
      <c r="B428" s="75"/>
      <c r="C428" s="392"/>
      <c r="D428" s="392" t="s">
        <v>1125</v>
      </c>
      <c r="E428" s="393" t="s">
        <v>1206</v>
      </c>
      <c r="F428" s="302">
        <v>16.95</v>
      </c>
      <c r="G428" s="265">
        <v>16.95</v>
      </c>
      <c r="H428" s="265"/>
      <c r="I428" s="265"/>
      <c r="J428" s="265"/>
    </row>
    <row r="429" spans="1:10" ht="12">
      <c r="A429" s="407"/>
      <c r="B429" s="392" t="s">
        <v>1129</v>
      </c>
      <c r="C429" s="75" t="s">
        <v>67</v>
      </c>
      <c r="D429" s="75"/>
      <c r="E429" s="393" t="s">
        <v>1207</v>
      </c>
      <c r="F429" s="302">
        <v>6.83</v>
      </c>
      <c r="G429" s="302">
        <v>6.83</v>
      </c>
      <c r="H429" s="265"/>
      <c r="I429" s="265"/>
      <c r="J429" s="265"/>
    </row>
    <row r="430" spans="1:10" ht="12">
      <c r="A430" s="407"/>
      <c r="B430" s="75"/>
      <c r="C430" s="392" t="s">
        <v>1131</v>
      </c>
      <c r="D430" s="75"/>
      <c r="E430" s="393" t="s">
        <v>1208</v>
      </c>
      <c r="F430" s="302"/>
      <c r="G430" s="265"/>
      <c r="H430" s="265"/>
      <c r="I430" s="265"/>
      <c r="J430" s="265"/>
    </row>
    <row r="431" spans="1:10" ht="12">
      <c r="A431" s="407"/>
      <c r="B431" s="75"/>
      <c r="C431" s="392"/>
      <c r="D431" s="392" t="s">
        <v>1118</v>
      </c>
      <c r="E431" s="393" t="s">
        <v>1133</v>
      </c>
      <c r="F431" s="302">
        <v>6.83</v>
      </c>
      <c r="G431" s="265">
        <v>6.83</v>
      </c>
      <c r="H431" s="265"/>
      <c r="I431" s="265"/>
      <c r="J431" s="265"/>
    </row>
    <row r="432" spans="1:10" ht="12">
      <c r="A432" s="407"/>
      <c r="B432" s="392" t="s">
        <v>1134</v>
      </c>
      <c r="C432" s="75"/>
      <c r="D432" s="75"/>
      <c r="E432" s="393" t="s">
        <v>1135</v>
      </c>
      <c r="F432" s="302">
        <v>10.96</v>
      </c>
      <c r="G432" s="265">
        <v>10.96</v>
      </c>
      <c r="H432" s="265"/>
      <c r="I432" s="265"/>
      <c r="J432" s="265"/>
    </row>
    <row r="433" spans="1:10" ht="12">
      <c r="A433" s="407"/>
      <c r="B433" s="75" t="s">
        <v>67</v>
      </c>
      <c r="C433" s="392" t="s">
        <v>1118</v>
      </c>
      <c r="D433" s="75"/>
      <c r="E433" s="393" t="s">
        <v>1209</v>
      </c>
      <c r="F433" s="302"/>
      <c r="G433" s="302"/>
      <c r="H433" s="265"/>
      <c r="I433" s="266"/>
      <c r="J433" s="265"/>
    </row>
    <row r="434" spans="1:10" ht="12">
      <c r="A434" s="411"/>
      <c r="B434" s="256"/>
      <c r="C434" s="256"/>
      <c r="D434" s="256" t="s">
        <v>1108</v>
      </c>
      <c r="E434" s="262" t="s">
        <v>1210</v>
      </c>
      <c r="F434" s="265">
        <v>10.96</v>
      </c>
      <c r="G434" s="265">
        <v>10.96</v>
      </c>
      <c r="H434" s="265"/>
      <c r="I434" s="265"/>
      <c r="J434" s="265"/>
    </row>
  </sheetData>
  <sheetProtection/>
  <mergeCells count="11">
    <mergeCell ref="F5:F6"/>
    <mergeCell ref="G5:I5"/>
    <mergeCell ref="J5:J6"/>
    <mergeCell ref="I2:J2"/>
    <mergeCell ref="I3:J3"/>
    <mergeCell ref="A4:A6"/>
    <mergeCell ref="B4:D4"/>
    <mergeCell ref="E4:E6"/>
    <mergeCell ref="B5:B6"/>
    <mergeCell ref="C5:C6"/>
    <mergeCell ref="D5:D6"/>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50"/>
  </sheetPr>
  <dimension ref="A1:IM39"/>
  <sheetViews>
    <sheetView showGridLines="0" showZeros="0" zoomScalePageLayoutView="0" workbookViewId="0" topLeftCell="C1">
      <selection activeCell="D41" sqref="D41"/>
    </sheetView>
  </sheetViews>
  <sheetFormatPr defaultColWidth="9.16015625" defaultRowHeight="11.25"/>
  <cols>
    <col min="1" max="1" width="5.5" style="27" customWidth="1"/>
    <col min="2" max="3" width="4" style="27" customWidth="1"/>
    <col min="4" max="4" width="50" style="27" customWidth="1"/>
    <col min="5" max="5" width="15.83203125" style="27" customWidth="1"/>
    <col min="6" max="6" width="16" style="27" bestFit="1" customWidth="1"/>
    <col min="7" max="9" width="17" style="27" customWidth="1"/>
    <col min="10" max="10" width="9" style="27" bestFit="1" customWidth="1"/>
    <col min="11" max="11" width="17" style="27" customWidth="1"/>
    <col min="12" max="12" width="10.83203125" style="27" customWidth="1"/>
    <col min="13" max="13" width="9.16015625" style="27" customWidth="1"/>
    <col min="14" max="14" width="13.83203125" style="27" customWidth="1"/>
    <col min="15" max="247" width="9.16015625" style="27" customWidth="1"/>
    <col min="248" max="253" width="9.16015625" style="0" customWidth="1"/>
  </cols>
  <sheetData>
    <row r="1" spans="1:14" ht="25.5" customHeight="1">
      <c r="A1" s="453" t="s">
        <v>76</v>
      </c>
      <c r="B1" s="453"/>
      <c r="C1" s="453"/>
      <c r="D1" s="453"/>
      <c r="E1" s="453"/>
      <c r="F1" s="453"/>
      <c r="G1" s="453"/>
      <c r="H1" s="453"/>
      <c r="I1" s="453"/>
      <c r="J1" s="453"/>
      <c r="K1" s="453"/>
      <c r="L1" s="453"/>
      <c r="M1" s="453"/>
      <c r="N1" s="453"/>
    </row>
    <row r="2" spans="1:14" ht="17.25" customHeight="1">
      <c r="A2" s="82"/>
      <c r="B2" s="82"/>
      <c r="C2" s="82"/>
      <c r="D2" s="82"/>
      <c r="E2" s="82"/>
      <c r="F2" s="82"/>
      <c r="G2" s="82"/>
      <c r="H2" s="82"/>
      <c r="I2" s="82"/>
      <c r="J2" s="82"/>
      <c r="L2"/>
      <c r="N2" s="66" t="s">
        <v>77</v>
      </c>
    </row>
    <row r="3" spans="1:14" ht="17.25" customHeight="1">
      <c r="A3" s="14" t="s">
        <v>23</v>
      </c>
      <c r="B3" s="58"/>
      <c r="C3" s="58"/>
      <c r="D3" s="58" t="s">
        <v>339</v>
      </c>
      <c r="I3" s="83"/>
      <c r="J3" s="83"/>
      <c r="L3"/>
      <c r="N3" s="77" t="s">
        <v>24</v>
      </c>
    </row>
    <row r="4" spans="1:14" s="79" customFormat="1" ht="12">
      <c r="A4" s="455" t="s">
        <v>57</v>
      </c>
      <c r="B4" s="455"/>
      <c r="C4" s="455"/>
      <c r="D4" s="450" t="s">
        <v>58</v>
      </c>
      <c r="E4" s="444" t="s">
        <v>78</v>
      </c>
      <c r="F4" s="444"/>
      <c r="G4" s="444"/>
      <c r="H4" s="444"/>
      <c r="I4" s="444"/>
      <c r="J4" s="444"/>
      <c r="K4" s="444"/>
      <c r="L4" s="444"/>
      <c r="M4" s="444"/>
      <c r="N4" s="444"/>
    </row>
    <row r="5" spans="1:14" s="79" customFormat="1" ht="25.5" customHeight="1">
      <c r="A5" s="461" t="s">
        <v>59</v>
      </c>
      <c r="B5" s="461" t="s">
        <v>60</v>
      </c>
      <c r="C5" s="461" t="s">
        <v>61</v>
      </c>
      <c r="D5" s="451"/>
      <c r="E5" s="444" t="s">
        <v>47</v>
      </c>
      <c r="F5" s="444" t="s">
        <v>29</v>
      </c>
      <c r="G5" s="444"/>
      <c r="H5" s="444" t="s">
        <v>173</v>
      </c>
      <c r="I5" s="444" t="s">
        <v>175</v>
      </c>
      <c r="J5" s="444" t="s">
        <v>177</v>
      </c>
      <c r="K5" s="444" t="s">
        <v>84</v>
      </c>
      <c r="L5" s="444" t="s">
        <v>180</v>
      </c>
      <c r="M5" s="444"/>
      <c r="N5" s="444" t="s">
        <v>182</v>
      </c>
    </row>
    <row r="6" spans="1:14" s="79" customFormat="1" ht="25.5" customHeight="1">
      <c r="A6" s="462"/>
      <c r="B6" s="462"/>
      <c r="C6" s="462"/>
      <c r="D6" s="452"/>
      <c r="E6" s="444"/>
      <c r="F6" s="49" t="s">
        <v>50</v>
      </c>
      <c r="G6" s="17" t="s">
        <v>51</v>
      </c>
      <c r="H6" s="444"/>
      <c r="I6" s="444"/>
      <c r="J6" s="444"/>
      <c r="K6" s="444"/>
      <c r="L6" s="49" t="s">
        <v>50</v>
      </c>
      <c r="M6" s="49" t="s">
        <v>184</v>
      </c>
      <c r="N6" s="444"/>
    </row>
    <row r="7" spans="1:247" s="6" customFormat="1" ht="18.75" customHeight="1">
      <c r="A7" s="60"/>
      <c r="B7" s="60"/>
      <c r="C7" s="60"/>
      <c r="D7" s="61" t="s">
        <v>47</v>
      </c>
      <c r="E7" s="121">
        <f>E8+E28+E33+E37</f>
        <v>42979.56000000001</v>
      </c>
      <c r="F7" s="121">
        <f aca="true" t="shared" si="0" ref="F7:N7">F8+F28+F33+F37</f>
        <v>35196.62</v>
      </c>
      <c r="G7" s="121">
        <f t="shared" si="0"/>
        <v>0</v>
      </c>
      <c r="H7" s="121">
        <f t="shared" si="0"/>
        <v>5708</v>
      </c>
      <c r="I7" s="121">
        <f t="shared" si="0"/>
        <v>73.84</v>
      </c>
      <c r="J7" s="121">
        <f t="shared" si="0"/>
        <v>65</v>
      </c>
      <c r="K7" s="121">
        <f t="shared" si="0"/>
        <v>0</v>
      </c>
      <c r="L7" s="121">
        <f t="shared" si="0"/>
        <v>0</v>
      </c>
      <c r="M7" s="121">
        <f t="shared" si="0"/>
        <v>0</v>
      </c>
      <c r="N7" s="121">
        <f t="shared" si="0"/>
        <v>1936.1000000000001</v>
      </c>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row>
    <row r="8" spans="1:14" ht="20.25" customHeight="1">
      <c r="A8" s="141" t="s">
        <v>275</v>
      </c>
      <c r="B8" s="141"/>
      <c r="C8" s="141"/>
      <c r="D8" s="142" t="s">
        <v>276</v>
      </c>
      <c r="E8" s="143">
        <v>34025.66</v>
      </c>
      <c r="F8" s="143">
        <v>26256.41</v>
      </c>
      <c r="G8" s="43"/>
      <c r="H8" s="143">
        <v>5708</v>
      </c>
      <c r="I8" s="143">
        <v>61.05</v>
      </c>
      <c r="J8" s="143">
        <v>65</v>
      </c>
      <c r="K8" s="43"/>
      <c r="L8" s="43"/>
      <c r="M8" s="43"/>
      <c r="N8" s="143">
        <v>1935.2</v>
      </c>
    </row>
    <row r="9" spans="1:14" ht="20.25" customHeight="1">
      <c r="A9" s="141"/>
      <c r="B9" s="141" t="s">
        <v>75</v>
      </c>
      <c r="C9" s="141"/>
      <c r="D9" s="142" t="s">
        <v>186</v>
      </c>
      <c r="E9" s="143">
        <v>1251.48</v>
      </c>
      <c r="F9" s="143">
        <v>1055.98</v>
      </c>
      <c r="G9" s="43"/>
      <c r="H9" s="143">
        <v>0</v>
      </c>
      <c r="I9" s="143">
        <v>18.72</v>
      </c>
      <c r="J9" s="143">
        <v>0</v>
      </c>
      <c r="K9" s="43"/>
      <c r="L9" s="43"/>
      <c r="M9" s="43"/>
      <c r="N9" s="143">
        <v>176.78</v>
      </c>
    </row>
    <row r="10" spans="1:14" ht="20.25" customHeight="1">
      <c r="A10" s="141" t="s">
        <v>67</v>
      </c>
      <c r="B10" s="141" t="s">
        <v>67</v>
      </c>
      <c r="C10" s="141" t="s">
        <v>75</v>
      </c>
      <c r="D10" s="142" t="s">
        <v>38</v>
      </c>
      <c r="E10" s="143">
        <v>577.82</v>
      </c>
      <c r="F10" s="143">
        <v>557.6</v>
      </c>
      <c r="G10" s="43"/>
      <c r="H10" s="143">
        <v>0</v>
      </c>
      <c r="I10" s="143">
        <v>5.92</v>
      </c>
      <c r="J10" s="143">
        <v>0</v>
      </c>
      <c r="K10" s="43"/>
      <c r="L10" s="43"/>
      <c r="M10" s="43"/>
      <c r="N10" s="143">
        <v>14.3</v>
      </c>
    </row>
    <row r="11" spans="1:14" ht="20.25" customHeight="1">
      <c r="A11" s="141" t="s">
        <v>67</v>
      </c>
      <c r="B11" s="141" t="s">
        <v>67</v>
      </c>
      <c r="C11" s="141" t="s">
        <v>68</v>
      </c>
      <c r="D11" s="142" t="s">
        <v>39</v>
      </c>
      <c r="E11" s="143">
        <v>364.34</v>
      </c>
      <c r="F11" s="143">
        <v>356.8</v>
      </c>
      <c r="G11" s="43"/>
      <c r="H11" s="143">
        <v>0</v>
      </c>
      <c r="I11" s="143">
        <v>0.54</v>
      </c>
      <c r="J11" s="143">
        <v>0</v>
      </c>
      <c r="K11" s="43"/>
      <c r="L11" s="43"/>
      <c r="M11" s="43"/>
      <c r="N11" s="143">
        <v>7</v>
      </c>
    </row>
    <row r="12" spans="1:14" ht="20.25" customHeight="1">
      <c r="A12" s="141" t="s">
        <v>67</v>
      </c>
      <c r="B12" s="141" t="s">
        <v>67</v>
      </c>
      <c r="C12" s="141" t="s">
        <v>106</v>
      </c>
      <c r="D12" s="142" t="s">
        <v>194</v>
      </c>
      <c r="E12" s="143">
        <v>309.32</v>
      </c>
      <c r="F12" s="143">
        <v>141.58</v>
      </c>
      <c r="G12" s="43"/>
      <c r="H12" s="143">
        <v>0</v>
      </c>
      <c r="I12" s="143">
        <v>12.26</v>
      </c>
      <c r="J12" s="143">
        <v>0</v>
      </c>
      <c r="K12" s="43"/>
      <c r="L12" s="43"/>
      <c r="M12" s="43"/>
      <c r="N12" s="143">
        <v>155.48</v>
      </c>
    </row>
    <row r="13" spans="1:14" ht="20.25" customHeight="1">
      <c r="A13" s="141"/>
      <c r="B13" s="141" t="s">
        <v>68</v>
      </c>
      <c r="C13" s="141"/>
      <c r="D13" s="142" t="s">
        <v>187</v>
      </c>
      <c r="E13" s="143">
        <v>21582.63</v>
      </c>
      <c r="F13" s="143">
        <v>19855.88</v>
      </c>
      <c r="G13" s="43"/>
      <c r="H13" s="143">
        <v>0</v>
      </c>
      <c r="I13" s="143">
        <v>42.33</v>
      </c>
      <c r="J13" s="143">
        <v>59</v>
      </c>
      <c r="K13" s="43"/>
      <c r="L13" s="43"/>
      <c r="M13" s="43"/>
      <c r="N13" s="143">
        <v>1625.42</v>
      </c>
    </row>
    <row r="14" spans="1:14" ht="20.25" customHeight="1">
      <c r="A14" s="141" t="s">
        <v>67</v>
      </c>
      <c r="B14" s="141" t="s">
        <v>67</v>
      </c>
      <c r="C14" s="141" t="s">
        <v>75</v>
      </c>
      <c r="D14" s="142" t="s">
        <v>188</v>
      </c>
      <c r="E14" s="143">
        <v>147.23</v>
      </c>
      <c r="F14" s="143">
        <v>8.62</v>
      </c>
      <c r="G14" s="43"/>
      <c r="H14" s="143">
        <v>0</v>
      </c>
      <c r="I14" s="143">
        <v>0</v>
      </c>
      <c r="J14" s="143">
        <v>0</v>
      </c>
      <c r="K14" s="43"/>
      <c r="L14" s="43"/>
      <c r="M14" s="43"/>
      <c r="N14" s="143">
        <v>138.61</v>
      </c>
    </row>
    <row r="15" spans="1:14" ht="20.25" customHeight="1">
      <c r="A15" s="141" t="s">
        <v>67</v>
      </c>
      <c r="B15" s="141" t="s">
        <v>67</v>
      </c>
      <c r="C15" s="141" t="s">
        <v>68</v>
      </c>
      <c r="D15" s="142" t="s">
        <v>195</v>
      </c>
      <c r="E15" s="143">
        <v>2531.81</v>
      </c>
      <c r="F15" s="143">
        <v>2531.81</v>
      </c>
      <c r="G15" s="43"/>
      <c r="H15" s="143">
        <v>0</v>
      </c>
      <c r="I15" s="143">
        <v>0</v>
      </c>
      <c r="J15" s="143">
        <v>0</v>
      </c>
      <c r="K15" s="43"/>
      <c r="L15" s="43"/>
      <c r="M15" s="43"/>
      <c r="N15" s="143">
        <v>0</v>
      </c>
    </row>
    <row r="16" spans="1:14" ht="20.25" customHeight="1">
      <c r="A16" s="141" t="s">
        <v>67</v>
      </c>
      <c r="B16" s="141" t="s">
        <v>67</v>
      </c>
      <c r="C16" s="141" t="s">
        <v>104</v>
      </c>
      <c r="D16" s="142" t="s">
        <v>196</v>
      </c>
      <c r="E16" s="143">
        <v>2852.53</v>
      </c>
      <c r="F16" s="143">
        <v>2852.53</v>
      </c>
      <c r="G16" s="43"/>
      <c r="H16" s="143">
        <v>0</v>
      </c>
      <c r="I16" s="143">
        <v>0</v>
      </c>
      <c r="J16" s="143">
        <v>0</v>
      </c>
      <c r="K16" s="43"/>
      <c r="L16" s="43"/>
      <c r="M16" s="43"/>
      <c r="N16" s="143">
        <v>0</v>
      </c>
    </row>
    <row r="17" spans="1:14" ht="20.25" customHeight="1">
      <c r="A17" s="141" t="s">
        <v>67</v>
      </c>
      <c r="B17" s="141" t="s">
        <v>67</v>
      </c>
      <c r="C17" s="141" t="s">
        <v>72</v>
      </c>
      <c r="D17" s="142" t="s">
        <v>197</v>
      </c>
      <c r="E17" s="143">
        <v>14985.76</v>
      </c>
      <c r="F17" s="143">
        <v>13439.95</v>
      </c>
      <c r="G17" s="43"/>
      <c r="H17" s="143">
        <v>0</v>
      </c>
      <c r="I17" s="143">
        <v>0</v>
      </c>
      <c r="J17" s="143">
        <v>59</v>
      </c>
      <c r="K17" s="43"/>
      <c r="L17" s="43"/>
      <c r="M17" s="43"/>
      <c r="N17" s="143">
        <v>1486.81</v>
      </c>
    </row>
    <row r="18" spans="1:14" ht="20.25" customHeight="1">
      <c r="A18" s="141" t="s">
        <v>67</v>
      </c>
      <c r="B18" s="141" t="s">
        <v>67</v>
      </c>
      <c r="C18" s="141" t="s">
        <v>106</v>
      </c>
      <c r="D18" s="142" t="s">
        <v>198</v>
      </c>
      <c r="E18" s="143">
        <v>1065.3</v>
      </c>
      <c r="F18" s="143">
        <v>1022.97</v>
      </c>
      <c r="G18" s="43"/>
      <c r="H18" s="143">
        <v>0</v>
      </c>
      <c r="I18" s="143">
        <v>42.33</v>
      </c>
      <c r="J18" s="143">
        <v>0</v>
      </c>
      <c r="K18" s="43"/>
      <c r="L18" s="43"/>
      <c r="M18" s="43"/>
      <c r="N18" s="143">
        <v>0</v>
      </c>
    </row>
    <row r="19" spans="1:14" ht="20.25" customHeight="1">
      <c r="A19" s="141"/>
      <c r="B19" s="141" t="s">
        <v>104</v>
      </c>
      <c r="C19" s="141"/>
      <c r="D19" s="142" t="s">
        <v>199</v>
      </c>
      <c r="E19" s="143">
        <v>4350.64</v>
      </c>
      <c r="F19" s="143">
        <v>4211.64</v>
      </c>
      <c r="G19" s="43"/>
      <c r="H19" s="143">
        <v>0</v>
      </c>
      <c r="I19" s="143">
        <v>0</v>
      </c>
      <c r="J19" s="143">
        <v>6</v>
      </c>
      <c r="K19" s="43"/>
      <c r="L19" s="43"/>
      <c r="M19" s="43"/>
      <c r="N19" s="143">
        <v>133</v>
      </c>
    </row>
    <row r="20" spans="1:14" ht="20.25" customHeight="1">
      <c r="A20" s="141" t="s">
        <v>67</v>
      </c>
      <c r="B20" s="141" t="s">
        <v>67</v>
      </c>
      <c r="C20" s="141" t="s">
        <v>72</v>
      </c>
      <c r="D20" s="142" t="s">
        <v>200</v>
      </c>
      <c r="E20" s="143">
        <v>4350.64</v>
      </c>
      <c r="F20" s="143">
        <v>4211.64</v>
      </c>
      <c r="G20" s="43"/>
      <c r="H20" s="143">
        <v>0</v>
      </c>
      <c r="I20" s="143">
        <v>0</v>
      </c>
      <c r="J20" s="143">
        <v>6</v>
      </c>
      <c r="K20" s="43"/>
      <c r="L20" s="43"/>
      <c r="M20" s="43"/>
      <c r="N20" s="143">
        <v>133</v>
      </c>
    </row>
    <row r="21" spans="1:14" ht="20.25" customHeight="1">
      <c r="A21" s="141"/>
      <c r="B21" s="141" t="s">
        <v>79</v>
      </c>
      <c r="C21" s="141"/>
      <c r="D21" s="142" t="s">
        <v>189</v>
      </c>
      <c r="E21" s="143">
        <v>968.85</v>
      </c>
      <c r="F21" s="143">
        <v>968.85</v>
      </c>
      <c r="G21" s="43"/>
      <c r="H21" s="143">
        <v>0</v>
      </c>
      <c r="I21" s="143">
        <v>0</v>
      </c>
      <c r="J21" s="143">
        <v>0</v>
      </c>
      <c r="K21" s="43"/>
      <c r="L21" s="43"/>
      <c r="M21" s="43"/>
      <c r="N21" s="143">
        <v>0</v>
      </c>
    </row>
    <row r="22" spans="1:14" ht="20.25" customHeight="1">
      <c r="A22" s="141" t="s">
        <v>67</v>
      </c>
      <c r="B22" s="141" t="s">
        <v>67</v>
      </c>
      <c r="C22" s="141" t="s">
        <v>75</v>
      </c>
      <c r="D22" s="142" t="s">
        <v>190</v>
      </c>
      <c r="E22" s="143">
        <v>655.24</v>
      </c>
      <c r="F22" s="143">
        <v>655.24</v>
      </c>
      <c r="G22" s="43"/>
      <c r="H22" s="143">
        <v>0</v>
      </c>
      <c r="I22" s="143">
        <v>0</v>
      </c>
      <c r="J22" s="143">
        <v>0</v>
      </c>
      <c r="K22" s="43"/>
      <c r="L22" s="43"/>
      <c r="M22" s="43"/>
      <c r="N22" s="143">
        <v>0</v>
      </c>
    </row>
    <row r="23" spans="1:14" ht="20.25" customHeight="1">
      <c r="A23" s="141" t="s">
        <v>67</v>
      </c>
      <c r="B23" s="141" t="s">
        <v>67</v>
      </c>
      <c r="C23" s="141" t="s">
        <v>68</v>
      </c>
      <c r="D23" s="142" t="s">
        <v>201</v>
      </c>
      <c r="E23" s="143">
        <v>313.61</v>
      </c>
      <c r="F23" s="143">
        <v>313.61</v>
      </c>
      <c r="G23" s="43"/>
      <c r="H23" s="143">
        <v>0</v>
      </c>
      <c r="I23" s="143">
        <v>0</v>
      </c>
      <c r="J23" s="143">
        <v>0</v>
      </c>
      <c r="K23" s="43"/>
      <c r="L23" s="43"/>
      <c r="M23" s="43"/>
      <c r="N23" s="143">
        <v>0</v>
      </c>
    </row>
    <row r="24" spans="1:14" ht="20.25" customHeight="1">
      <c r="A24" s="141"/>
      <c r="B24" s="141" t="s">
        <v>105</v>
      </c>
      <c r="C24" s="141"/>
      <c r="D24" s="142" t="s">
        <v>191</v>
      </c>
      <c r="E24" s="143">
        <v>5708</v>
      </c>
      <c r="F24" s="143">
        <v>0</v>
      </c>
      <c r="G24" s="43"/>
      <c r="H24" s="143">
        <v>5708</v>
      </c>
      <c r="I24" s="143">
        <v>0</v>
      </c>
      <c r="J24" s="143">
        <v>0</v>
      </c>
      <c r="K24" s="43"/>
      <c r="L24" s="43"/>
      <c r="M24" s="43"/>
      <c r="N24" s="143">
        <v>0</v>
      </c>
    </row>
    <row r="25" spans="1:14" ht="20.25" customHeight="1">
      <c r="A25" s="141" t="s">
        <v>67</v>
      </c>
      <c r="B25" s="141" t="s">
        <v>67</v>
      </c>
      <c r="C25" s="141" t="s">
        <v>106</v>
      </c>
      <c r="D25" s="142" t="s">
        <v>192</v>
      </c>
      <c r="E25" s="143">
        <v>5708</v>
      </c>
      <c r="F25" s="143">
        <v>0</v>
      </c>
      <c r="G25" s="43"/>
      <c r="H25" s="143">
        <v>5708</v>
      </c>
      <c r="I25" s="143">
        <v>0</v>
      </c>
      <c r="J25" s="143">
        <v>0</v>
      </c>
      <c r="K25" s="43"/>
      <c r="L25" s="43"/>
      <c r="M25" s="43"/>
      <c r="N25" s="143">
        <v>0</v>
      </c>
    </row>
    <row r="26" spans="1:14" ht="20.25" customHeight="1">
      <c r="A26" s="141"/>
      <c r="B26" s="141" t="s">
        <v>106</v>
      </c>
      <c r="C26" s="141"/>
      <c r="D26" s="142" t="s">
        <v>202</v>
      </c>
      <c r="E26" s="143">
        <v>164.06</v>
      </c>
      <c r="F26" s="143">
        <v>164.06</v>
      </c>
      <c r="G26" s="43"/>
      <c r="H26" s="143">
        <v>0</v>
      </c>
      <c r="I26" s="143">
        <v>0</v>
      </c>
      <c r="J26" s="143">
        <v>0</v>
      </c>
      <c r="K26" s="43"/>
      <c r="L26" s="43"/>
      <c r="M26" s="43"/>
      <c r="N26" s="143">
        <v>0</v>
      </c>
    </row>
    <row r="27" spans="1:14" ht="20.25" customHeight="1">
      <c r="A27" s="141" t="s">
        <v>67</v>
      </c>
      <c r="B27" s="141" t="s">
        <v>67</v>
      </c>
      <c r="C27" s="141" t="s">
        <v>106</v>
      </c>
      <c r="D27" s="142" t="s">
        <v>203</v>
      </c>
      <c r="E27" s="143">
        <v>164.06</v>
      </c>
      <c r="F27" s="143">
        <v>164.06</v>
      </c>
      <c r="G27" s="43"/>
      <c r="H27" s="143">
        <v>0</v>
      </c>
      <c r="I27" s="143">
        <v>0</v>
      </c>
      <c r="J27" s="143">
        <v>0</v>
      </c>
      <c r="K27" s="43"/>
      <c r="L27" s="43"/>
      <c r="M27" s="43"/>
      <c r="N27" s="143">
        <v>0</v>
      </c>
    </row>
    <row r="28" spans="1:14" ht="20.25" customHeight="1">
      <c r="A28" s="141" t="s">
        <v>64</v>
      </c>
      <c r="B28" s="141"/>
      <c r="C28" s="141"/>
      <c r="D28" s="142" t="s">
        <v>65</v>
      </c>
      <c r="E28" s="143">
        <v>4851.91</v>
      </c>
      <c r="F28" s="143">
        <v>4838.22</v>
      </c>
      <c r="G28" s="43"/>
      <c r="H28" s="143">
        <v>0</v>
      </c>
      <c r="I28" s="143">
        <v>12.79</v>
      </c>
      <c r="J28" s="143">
        <v>0</v>
      </c>
      <c r="K28" s="43"/>
      <c r="L28" s="43"/>
      <c r="M28" s="43"/>
      <c r="N28" s="143">
        <v>0.9</v>
      </c>
    </row>
    <row r="29" spans="1:14" ht="20.25" customHeight="1">
      <c r="A29" s="141"/>
      <c r="B29" s="141" t="s">
        <v>66</v>
      </c>
      <c r="C29" s="141"/>
      <c r="D29" s="142" t="s">
        <v>31</v>
      </c>
      <c r="E29" s="143">
        <v>4851.91</v>
      </c>
      <c r="F29" s="143">
        <v>4838.22</v>
      </c>
      <c r="G29" s="43"/>
      <c r="H29" s="143">
        <v>0</v>
      </c>
      <c r="I29" s="143">
        <v>12.79</v>
      </c>
      <c r="J29" s="143">
        <v>0</v>
      </c>
      <c r="K29" s="43"/>
      <c r="L29" s="43"/>
      <c r="M29" s="43"/>
      <c r="N29" s="143">
        <v>0.9</v>
      </c>
    </row>
    <row r="30" spans="1:14" ht="20.25" customHeight="1">
      <c r="A30" s="141" t="s">
        <v>67</v>
      </c>
      <c r="B30" s="141" t="s">
        <v>67</v>
      </c>
      <c r="C30" s="141" t="s">
        <v>75</v>
      </c>
      <c r="D30" s="142" t="s">
        <v>32</v>
      </c>
      <c r="E30" s="143">
        <v>92.75</v>
      </c>
      <c r="F30" s="143">
        <v>84.73</v>
      </c>
      <c r="G30" s="43"/>
      <c r="H30" s="143">
        <v>0</v>
      </c>
      <c r="I30" s="143">
        <v>7.12</v>
      </c>
      <c r="J30" s="143">
        <v>0</v>
      </c>
      <c r="K30" s="43"/>
      <c r="L30" s="43"/>
      <c r="M30" s="43"/>
      <c r="N30" s="143">
        <v>0.9</v>
      </c>
    </row>
    <row r="31" spans="1:14" ht="20.25" customHeight="1">
      <c r="A31" s="141" t="s">
        <v>67</v>
      </c>
      <c r="B31" s="141" t="s">
        <v>67</v>
      </c>
      <c r="C31" s="141" t="s">
        <v>68</v>
      </c>
      <c r="D31" s="142" t="s">
        <v>33</v>
      </c>
      <c r="E31" s="143">
        <v>817.7</v>
      </c>
      <c r="F31" s="143">
        <v>812.03</v>
      </c>
      <c r="G31" s="43"/>
      <c r="H31" s="143">
        <v>0</v>
      </c>
      <c r="I31" s="143">
        <v>5.67</v>
      </c>
      <c r="J31" s="143">
        <v>0</v>
      </c>
      <c r="K31" s="43"/>
      <c r="L31" s="43"/>
      <c r="M31" s="43"/>
      <c r="N31" s="143">
        <v>0</v>
      </c>
    </row>
    <row r="32" spans="1:14" ht="20.25" customHeight="1">
      <c r="A32" s="141" t="s">
        <v>67</v>
      </c>
      <c r="B32" s="141" t="s">
        <v>67</v>
      </c>
      <c r="C32" s="141" t="s">
        <v>66</v>
      </c>
      <c r="D32" s="142" t="s">
        <v>34</v>
      </c>
      <c r="E32" s="143">
        <v>3941.46</v>
      </c>
      <c r="F32" s="143">
        <v>3941.46</v>
      </c>
      <c r="G32" s="43"/>
      <c r="H32" s="143">
        <v>0</v>
      </c>
      <c r="I32" s="143">
        <v>0</v>
      </c>
      <c r="J32" s="143">
        <v>0</v>
      </c>
      <c r="K32" s="43"/>
      <c r="L32" s="43"/>
      <c r="M32" s="43"/>
      <c r="N32" s="143">
        <v>0</v>
      </c>
    </row>
    <row r="33" spans="1:14" ht="20.25" customHeight="1">
      <c r="A33" s="141" t="s">
        <v>69</v>
      </c>
      <c r="B33" s="141"/>
      <c r="C33" s="141"/>
      <c r="D33" s="142" t="s">
        <v>70</v>
      </c>
      <c r="E33" s="143">
        <v>1714.41</v>
      </c>
      <c r="F33" s="143">
        <v>1714.41</v>
      </c>
      <c r="G33" s="43"/>
      <c r="H33" s="143">
        <v>0</v>
      </c>
      <c r="I33" s="143">
        <v>0</v>
      </c>
      <c r="J33" s="143">
        <v>0</v>
      </c>
      <c r="K33" s="43"/>
      <c r="L33" s="43"/>
      <c r="M33" s="43"/>
      <c r="N33" s="143">
        <v>0</v>
      </c>
    </row>
    <row r="34" spans="1:14" ht="20.25" customHeight="1">
      <c r="A34" s="141"/>
      <c r="B34" s="141" t="s">
        <v>71</v>
      </c>
      <c r="C34" s="141"/>
      <c r="D34" s="142" t="s">
        <v>35</v>
      </c>
      <c r="E34" s="143">
        <v>1714.41</v>
      </c>
      <c r="F34" s="143">
        <v>1714.41</v>
      </c>
      <c r="G34" s="43"/>
      <c r="H34" s="143">
        <v>0</v>
      </c>
      <c r="I34" s="143">
        <v>0</v>
      </c>
      <c r="J34" s="143">
        <v>0</v>
      </c>
      <c r="K34" s="43"/>
      <c r="L34" s="43"/>
      <c r="M34" s="43"/>
      <c r="N34" s="143">
        <v>0</v>
      </c>
    </row>
    <row r="35" spans="1:14" ht="20.25" customHeight="1">
      <c r="A35" s="141" t="s">
        <v>67</v>
      </c>
      <c r="B35" s="141" t="s">
        <v>67</v>
      </c>
      <c r="C35" s="141" t="s">
        <v>75</v>
      </c>
      <c r="D35" s="142" t="s">
        <v>36</v>
      </c>
      <c r="E35" s="143">
        <v>50.9</v>
      </c>
      <c r="F35" s="143">
        <v>50.9</v>
      </c>
      <c r="G35" s="43"/>
      <c r="H35" s="143">
        <v>0</v>
      </c>
      <c r="I35" s="143">
        <v>0</v>
      </c>
      <c r="J35" s="143">
        <v>0</v>
      </c>
      <c r="K35" s="43"/>
      <c r="L35" s="43"/>
      <c r="M35" s="43"/>
      <c r="N35" s="143">
        <v>0</v>
      </c>
    </row>
    <row r="36" spans="1:14" ht="20.25" customHeight="1">
      <c r="A36" s="141" t="s">
        <v>67</v>
      </c>
      <c r="B36" s="141" t="s">
        <v>67</v>
      </c>
      <c r="C36" s="141" t="s">
        <v>68</v>
      </c>
      <c r="D36" s="142" t="s">
        <v>37</v>
      </c>
      <c r="E36" s="143">
        <v>1663.51</v>
      </c>
      <c r="F36" s="143">
        <v>1663.51</v>
      </c>
      <c r="G36" s="43"/>
      <c r="H36" s="143">
        <v>0</v>
      </c>
      <c r="I36" s="143">
        <v>0</v>
      </c>
      <c r="J36" s="143">
        <v>0</v>
      </c>
      <c r="K36" s="43"/>
      <c r="L36" s="43"/>
      <c r="M36" s="43"/>
      <c r="N36" s="143">
        <v>0</v>
      </c>
    </row>
    <row r="37" spans="1:14" ht="20.25" customHeight="1">
      <c r="A37" s="141" t="s">
        <v>73</v>
      </c>
      <c r="B37" s="141"/>
      <c r="C37" s="141"/>
      <c r="D37" s="142" t="s">
        <v>74</v>
      </c>
      <c r="E37" s="143">
        <v>2387.58</v>
      </c>
      <c r="F37" s="143">
        <v>2387.58</v>
      </c>
      <c r="G37" s="43"/>
      <c r="H37" s="143">
        <v>0</v>
      </c>
      <c r="I37" s="143">
        <v>0</v>
      </c>
      <c r="J37" s="143">
        <v>0</v>
      </c>
      <c r="K37" s="43"/>
      <c r="L37" s="43"/>
      <c r="M37" s="43"/>
      <c r="N37" s="143">
        <v>0</v>
      </c>
    </row>
    <row r="38" spans="1:14" ht="20.25" customHeight="1">
      <c r="A38" s="141"/>
      <c r="B38" s="141" t="s">
        <v>68</v>
      </c>
      <c r="C38" s="141"/>
      <c r="D38" s="142" t="s">
        <v>40</v>
      </c>
      <c r="E38" s="143">
        <v>2387.58</v>
      </c>
      <c r="F38" s="143">
        <v>2387.58</v>
      </c>
      <c r="G38" s="43"/>
      <c r="H38" s="143">
        <v>0</v>
      </c>
      <c r="I38" s="143">
        <v>0</v>
      </c>
      <c r="J38" s="143">
        <v>0</v>
      </c>
      <c r="K38" s="43"/>
      <c r="L38" s="43"/>
      <c r="M38" s="43"/>
      <c r="N38" s="143">
        <v>0</v>
      </c>
    </row>
    <row r="39" spans="1:14" ht="20.25" customHeight="1">
      <c r="A39" s="141" t="s">
        <v>67</v>
      </c>
      <c r="B39" s="141" t="s">
        <v>67</v>
      </c>
      <c r="C39" s="141" t="s">
        <v>75</v>
      </c>
      <c r="D39" s="142" t="s">
        <v>41</v>
      </c>
      <c r="E39" s="143">
        <v>2387.58</v>
      </c>
      <c r="F39" s="143">
        <v>2387.58</v>
      </c>
      <c r="G39" s="43"/>
      <c r="H39" s="143">
        <v>0</v>
      </c>
      <c r="I39" s="143">
        <v>0</v>
      </c>
      <c r="J39" s="143">
        <v>0</v>
      </c>
      <c r="K39" s="43"/>
      <c r="L39" s="43"/>
      <c r="M39" s="43"/>
      <c r="N39" s="143">
        <v>0</v>
      </c>
    </row>
  </sheetData>
  <sheetProtection formatCells="0" formatColumns="0" formatRows="0"/>
  <mergeCells count="15">
    <mergeCell ref="B5:B6"/>
    <mergeCell ref="C5:C6"/>
    <mergeCell ref="D4:D6"/>
    <mergeCell ref="J5:J6"/>
    <mergeCell ref="K5:K6"/>
    <mergeCell ref="L5:M5"/>
    <mergeCell ref="E5:E6"/>
    <mergeCell ref="H5:H6"/>
    <mergeCell ref="I5:I6"/>
    <mergeCell ref="N5:N6"/>
    <mergeCell ref="A1:N1"/>
    <mergeCell ref="A4:C4"/>
    <mergeCell ref="E4:N4"/>
    <mergeCell ref="F5:G5"/>
    <mergeCell ref="A5:A6"/>
  </mergeCells>
  <printOptions horizontalCentered="1" verticalCentered="1"/>
  <pageMargins left="0" right="0" top="0" bottom="0" header="0.5118110236220472" footer="0"/>
  <pageSetup horizontalDpi="600" verticalDpi="600" orientation="landscape" paperSize="9" scale="90" r:id="rId1"/>
</worksheet>
</file>

<file path=xl/worksheets/sheet29.xml><?xml version="1.0" encoding="utf-8"?>
<worksheet xmlns="http://schemas.openxmlformats.org/spreadsheetml/2006/main" xmlns:r="http://schemas.openxmlformats.org/officeDocument/2006/relationships">
  <sheetPr>
    <tabColor rgb="FF00B050"/>
  </sheetPr>
  <dimension ref="A1:P34"/>
  <sheetViews>
    <sheetView showGridLines="0" showZeros="0" zoomScalePageLayoutView="0" workbookViewId="0" topLeftCell="A1">
      <selection activeCell="B7" sqref="B7"/>
    </sheetView>
  </sheetViews>
  <sheetFormatPr defaultColWidth="9.16015625" defaultRowHeight="11.25"/>
  <cols>
    <col min="1" max="1" width="38" style="231" customWidth="1"/>
    <col min="2" max="3" width="14.5" style="231" bestFit="1" customWidth="1"/>
    <col min="4" max="4" width="14.16015625" style="231" bestFit="1" customWidth="1"/>
    <col min="5" max="6" width="14.33203125" style="231" bestFit="1" customWidth="1"/>
    <col min="7" max="7" width="9.16015625" style="231" bestFit="1" customWidth="1"/>
    <col min="8" max="8" width="14.16015625" style="231" bestFit="1" customWidth="1"/>
    <col min="9" max="9" width="8.83203125" style="231" customWidth="1"/>
    <col min="10" max="10" width="12.16015625" style="231" customWidth="1"/>
    <col min="11" max="11" width="13.83203125" style="231" customWidth="1"/>
    <col min="12" max="13" width="14.66015625" style="231" customWidth="1"/>
    <col min="14" max="14" width="13" style="231" customWidth="1"/>
    <col min="15" max="15" width="11.5" style="231" customWidth="1"/>
    <col min="16" max="16384" width="9.16015625" style="231" customWidth="1"/>
  </cols>
  <sheetData>
    <row r="1" spans="1:15" ht="36.75" customHeight="1">
      <c r="A1" s="463" t="s">
        <v>80</v>
      </c>
      <c r="B1" s="463"/>
      <c r="C1" s="463"/>
      <c r="D1" s="463"/>
      <c r="E1" s="463"/>
      <c r="F1" s="463"/>
      <c r="G1" s="463"/>
      <c r="H1" s="463"/>
      <c r="I1" s="463"/>
      <c r="J1" s="463"/>
      <c r="K1" s="463"/>
      <c r="L1" s="463"/>
      <c r="M1" s="463"/>
      <c r="N1" s="463"/>
      <c r="O1" s="463"/>
    </row>
    <row r="2" spans="14:15" ht="15.75" customHeight="1">
      <c r="N2" s="439" t="s">
        <v>81</v>
      </c>
      <c r="O2" s="439"/>
    </row>
    <row r="3" spans="1:15" ht="18" customHeight="1">
      <c r="A3" s="189" t="s">
        <v>193</v>
      </c>
      <c r="B3" s="247"/>
      <c r="C3" s="247"/>
      <c r="D3" s="247"/>
      <c r="E3" s="247"/>
      <c r="F3" s="247"/>
      <c r="G3" s="247"/>
      <c r="H3" s="247"/>
      <c r="I3" s="247"/>
      <c r="J3" s="247"/>
      <c r="K3" s="247"/>
      <c r="N3" s="440" t="s">
        <v>24</v>
      </c>
      <c r="O3" s="440"/>
    </row>
    <row r="4" spans="1:16" s="377" customFormat="1" ht="21" customHeight="1">
      <c r="A4" s="434" t="s">
        <v>44</v>
      </c>
      <c r="B4" s="373" t="s">
        <v>82</v>
      </c>
      <c r="C4" s="374"/>
      <c r="D4" s="374"/>
      <c r="E4" s="374"/>
      <c r="F4" s="374"/>
      <c r="G4" s="374"/>
      <c r="H4" s="374"/>
      <c r="I4" s="375"/>
      <c r="J4" s="375"/>
      <c r="K4" s="373" t="s">
        <v>83</v>
      </c>
      <c r="L4" s="374"/>
      <c r="M4" s="374"/>
      <c r="N4" s="374"/>
      <c r="O4" s="376"/>
      <c r="P4" s="235"/>
    </row>
    <row r="5" spans="1:16" s="377" customFormat="1" ht="12" customHeight="1">
      <c r="A5" s="464"/>
      <c r="B5" s="434" t="s">
        <v>47</v>
      </c>
      <c r="C5" s="436" t="s">
        <v>29</v>
      </c>
      <c r="D5" s="436"/>
      <c r="E5" s="436" t="s">
        <v>173</v>
      </c>
      <c r="F5" s="436" t="s">
        <v>175</v>
      </c>
      <c r="G5" s="436" t="s">
        <v>177</v>
      </c>
      <c r="H5" s="436" t="s">
        <v>84</v>
      </c>
      <c r="I5" s="436" t="s">
        <v>180</v>
      </c>
      <c r="J5" s="436"/>
      <c r="K5" s="437" t="s">
        <v>47</v>
      </c>
      <c r="L5" s="441" t="s">
        <v>48</v>
      </c>
      <c r="M5" s="442"/>
      <c r="N5" s="443"/>
      <c r="O5" s="437" t="s">
        <v>49</v>
      </c>
      <c r="P5" s="235"/>
    </row>
    <row r="6" spans="1:16" s="377" customFormat="1" ht="36">
      <c r="A6" s="435"/>
      <c r="B6" s="435"/>
      <c r="C6" s="237" t="s">
        <v>50</v>
      </c>
      <c r="D6" s="234" t="s">
        <v>51</v>
      </c>
      <c r="E6" s="436"/>
      <c r="F6" s="436"/>
      <c r="G6" s="436"/>
      <c r="H6" s="436"/>
      <c r="I6" s="237" t="s">
        <v>50</v>
      </c>
      <c r="J6" s="237" t="s">
        <v>527</v>
      </c>
      <c r="K6" s="438"/>
      <c r="L6" s="236" t="s">
        <v>52</v>
      </c>
      <c r="M6" s="236" t="s">
        <v>53</v>
      </c>
      <c r="N6" s="236" t="s">
        <v>54</v>
      </c>
      <c r="O6" s="438"/>
      <c r="P6" s="235"/>
    </row>
    <row r="7" spans="1:16" s="381" customFormat="1" ht="27" customHeight="1">
      <c r="A7" s="378" t="s">
        <v>47</v>
      </c>
      <c r="B7" s="379">
        <f aca="true" t="shared" si="0" ref="B7:B13">SUM(C7:H7)</f>
        <v>41043.46000000001</v>
      </c>
      <c r="C7" s="380">
        <f>SUM(C8:C34)</f>
        <v>35196.62000000001</v>
      </c>
      <c r="D7" s="380">
        <f aca="true" t="shared" si="1" ref="D7:O7">SUM(D8:D34)</f>
        <v>0</v>
      </c>
      <c r="E7" s="380">
        <f t="shared" si="1"/>
        <v>5708</v>
      </c>
      <c r="F7" s="380">
        <f t="shared" si="1"/>
        <v>73.84</v>
      </c>
      <c r="G7" s="380">
        <f t="shared" si="1"/>
        <v>65</v>
      </c>
      <c r="H7" s="380">
        <f t="shared" si="1"/>
        <v>0</v>
      </c>
      <c r="I7" s="380">
        <f t="shared" si="1"/>
        <v>0</v>
      </c>
      <c r="J7" s="380">
        <f t="shared" si="1"/>
        <v>0</v>
      </c>
      <c r="K7" s="380">
        <f t="shared" si="1"/>
        <v>41043.45999999999</v>
      </c>
      <c r="L7" s="380">
        <f t="shared" si="1"/>
        <v>30009.259999999995</v>
      </c>
      <c r="M7" s="380">
        <f t="shared" si="1"/>
        <v>4017.830000000001</v>
      </c>
      <c r="N7" s="380">
        <f t="shared" si="1"/>
        <v>858.2799999999997</v>
      </c>
      <c r="O7" s="380">
        <f t="shared" si="1"/>
        <v>6158.09</v>
      </c>
      <c r="P7"/>
    </row>
    <row r="8" spans="1:15" ht="24" customHeight="1">
      <c r="A8" s="144" t="s">
        <v>1097</v>
      </c>
      <c r="B8" s="259">
        <f t="shared" si="0"/>
        <v>1385.78</v>
      </c>
      <c r="C8" s="382">
        <v>1014.69</v>
      </c>
      <c r="D8" s="259">
        <v>0</v>
      </c>
      <c r="E8" s="382">
        <v>370.55</v>
      </c>
      <c r="F8" s="382">
        <v>0.54</v>
      </c>
      <c r="G8" s="382">
        <v>0</v>
      </c>
      <c r="H8" s="259"/>
      <c r="I8" s="81"/>
      <c r="J8" s="81"/>
      <c r="K8" s="259">
        <v>1385.78</v>
      </c>
      <c r="L8" s="259">
        <v>482.6</v>
      </c>
      <c r="M8" s="259">
        <v>86.56</v>
      </c>
      <c r="N8" s="259">
        <v>75.11</v>
      </c>
      <c r="O8" s="259">
        <v>741.51</v>
      </c>
    </row>
    <row r="9" spans="1:15" ht="24" customHeight="1">
      <c r="A9" s="187" t="s">
        <v>208</v>
      </c>
      <c r="B9" s="259">
        <f t="shared" si="0"/>
        <v>1614.19</v>
      </c>
      <c r="C9" s="382">
        <v>1614.19</v>
      </c>
      <c r="D9" s="229"/>
      <c r="E9" s="382">
        <v>0</v>
      </c>
      <c r="F9" s="382">
        <v>0</v>
      </c>
      <c r="G9" s="382">
        <v>0</v>
      </c>
      <c r="H9" s="229"/>
      <c r="I9" s="229"/>
      <c r="J9" s="229"/>
      <c r="K9" s="259">
        <v>1614.19</v>
      </c>
      <c r="L9" s="259">
        <v>1387.55</v>
      </c>
      <c r="M9" s="259">
        <v>205.29999999999998</v>
      </c>
      <c r="N9" s="259">
        <v>21.34</v>
      </c>
      <c r="O9" s="229">
        <v>0</v>
      </c>
    </row>
    <row r="10" spans="1:15" ht="24" customHeight="1">
      <c r="A10" s="187" t="s">
        <v>209</v>
      </c>
      <c r="B10" s="259">
        <f t="shared" si="0"/>
        <v>1288.5</v>
      </c>
      <c r="C10" s="382">
        <v>1208.5</v>
      </c>
      <c r="D10" s="261"/>
      <c r="E10" s="382">
        <v>80</v>
      </c>
      <c r="F10" s="382">
        <v>0</v>
      </c>
      <c r="G10" s="382">
        <v>0</v>
      </c>
      <c r="H10" s="261"/>
      <c r="I10" s="261"/>
      <c r="J10" s="261"/>
      <c r="K10" s="259">
        <v>1288.5</v>
      </c>
      <c r="L10" s="259">
        <v>1014.3299999999998</v>
      </c>
      <c r="M10" s="259">
        <v>177.53</v>
      </c>
      <c r="N10" s="259">
        <v>16.64</v>
      </c>
      <c r="O10" s="383">
        <v>80</v>
      </c>
    </row>
    <row r="11" spans="1:15" ht="24" customHeight="1">
      <c r="A11" s="187" t="s">
        <v>210</v>
      </c>
      <c r="B11" s="259">
        <f t="shared" si="0"/>
        <v>526.29</v>
      </c>
      <c r="C11" s="382">
        <v>506.29</v>
      </c>
      <c r="D11" s="261"/>
      <c r="E11" s="382">
        <v>20</v>
      </c>
      <c r="F11" s="382">
        <v>0</v>
      </c>
      <c r="G11" s="382">
        <v>0</v>
      </c>
      <c r="H11" s="261"/>
      <c r="I11" s="261"/>
      <c r="J11" s="261"/>
      <c r="K11" s="259">
        <v>526.29</v>
      </c>
      <c r="L11" s="259">
        <v>454.71</v>
      </c>
      <c r="M11" s="259">
        <v>45.52</v>
      </c>
      <c r="N11" s="259">
        <v>6.06</v>
      </c>
      <c r="O11" s="383">
        <v>20</v>
      </c>
    </row>
    <row r="12" spans="1:15" ht="24" customHeight="1">
      <c r="A12" s="187" t="s">
        <v>211</v>
      </c>
      <c r="B12" s="259">
        <f t="shared" si="0"/>
        <v>2275.69</v>
      </c>
      <c r="C12" s="382">
        <v>2140.69</v>
      </c>
      <c r="D12" s="261"/>
      <c r="E12" s="382">
        <v>135</v>
      </c>
      <c r="F12" s="382">
        <v>0</v>
      </c>
      <c r="G12" s="382">
        <v>0</v>
      </c>
      <c r="H12" s="229"/>
      <c r="I12" s="261"/>
      <c r="J12" s="261"/>
      <c r="K12" s="259">
        <v>2275.69</v>
      </c>
      <c r="L12" s="259">
        <v>1780.54</v>
      </c>
      <c r="M12" s="259">
        <v>280.26</v>
      </c>
      <c r="N12" s="259">
        <v>79.89</v>
      </c>
      <c r="O12" s="383">
        <v>135</v>
      </c>
    </row>
    <row r="13" spans="1:15" ht="24" customHeight="1">
      <c r="A13" s="187" t="s">
        <v>212</v>
      </c>
      <c r="B13" s="259">
        <f t="shared" si="0"/>
        <v>2144.05</v>
      </c>
      <c r="C13" s="382">
        <v>1679.05</v>
      </c>
      <c r="D13" s="261"/>
      <c r="E13" s="382">
        <v>465</v>
      </c>
      <c r="F13" s="382">
        <v>0</v>
      </c>
      <c r="G13" s="382">
        <v>0</v>
      </c>
      <c r="H13" s="261"/>
      <c r="I13" s="261"/>
      <c r="J13" s="261"/>
      <c r="K13" s="259">
        <v>2144.05</v>
      </c>
      <c r="L13" s="259">
        <v>1501.7300000000002</v>
      </c>
      <c r="M13" s="259">
        <v>165.53</v>
      </c>
      <c r="N13" s="259">
        <v>11.79</v>
      </c>
      <c r="O13" s="261">
        <v>465</v>
      </c>
    </row>
    <row r="14" spans="1:15" ht="24" customHeight="1">
      <c r="A14" s="187" t="s">
        <v>213</v>
      </c>
      <c r="B14" s="259">
        <f>SUM(C14:H14)</f>
        <v>2935.51</v>
      </c>
      <c r="C14" s="382">
        <v>2418.51</v>
      </c>
      <c r="D14" s="261"/>
      <c r="E14" s="382">
        <v>507</v>
      </c>
      <c r="F14" s="382">
        <v>0</v>
      </c>
      <c r="G14" s="382">
        <v>10</v>
      </c>
      <c r="H14" s="261"/>
      <c r="I14" s="261"/>
      <c r="J14" s="261"/>
      <c r="K14" s="259">
        <v>2935.5099999999998</v>
      </c>
      <c r="L14" s="259">
        <v>2043.12</v>
      </c>
      <c r="M14" s="259">
        <v>345.21</v>
      </c>
      <c r="N14" s="259">
        <v>30.18</v>
      </c>
      <c r="O14" s="261">
        <v>517</v>
      </c>
    </row>
    <row r="15" spans="1:15" ht="24" customHeight="1">
      <c r="A15" s="187" t="s">
        <v>214</v>
      </c>
      <c r="B15" s="384"/>
      <c r="C15" s="382">
        <v>3266.26</v>
      </c>
      <c r="D15" s="384"/>
      <c r="E15" s="382">
        <v>265</v>
      </c>
      <c r="F15" s="382">
        <v>0</v>
      </c>
      <c r="G15" s="382">
        <v>35</v>
      </c>
      <c r="H15" s="384"/>
      <c r="I15" s="384"/>
      <c r="J15" s="384"/>
      <c r="K15" s="259">
        <v>3566.2599999999998</v>
      </c>
      <c r="L15" s="293">
        <v>2743.18</v>
      </c>
      <c r="M15" s="293">
        <v>472.34999999999997</v>
      </c>
      <c r="N15" s="293">
        <v>50.73</v>
      </c>
      <c r="O15" s="293">
        <v>300</v>
      </c>
    </row>
    <row r="16" spans="1:15" ht="24" customHeight="1">
      <c r="A16" s="187" t="s">
        <v>215</v>
      </c>
      <c r="B16" s="261"/>
      <c r="C16" s="382">
        <v>1116.46</v>
      </c>
      <c r="D16" s="229"/>
      <c r="E16" s="382">
        <v>0</v>
      </c>
      <c r="F16" s="382">
        <v>0</v>
      </c>
      <c r="G16" s="382">
        <v>0</v>
      </c>
      <c r="H16" s="261"/>
      <c r="I16" s="261"/>
      <c r="J16" s="261"/>
      <c r="K16" s="261">
        <v>1116.46</v>
      </c>
      <c r="L16" s="261">
        <v>975.05</v>
      </c>
      <c r="M16" s="261">
        <v>122.91</v>
      </c>
      <c r="N16" s="261">
        <v>18.5</v>
      </c>
      <c r="O16" s="261">
        <v>0</v>
      </c>
    </row>
    <row r="17" spans="1:15" ht="24" customHeight="1">
      <c r="A17" s="187" t="s">
        <v>216</v>
      </c>
      <c r="B17" s="261"/>
      <c r="C17" s="382">
        <v>2463.13</v>
      </c>
      <c r="D17" s="261"/>
      <c r="E17" s="382">
        <v>200</v>
      </c>
      <c r="F17" s="382">
        <v>0</v>
      </c>
      <c r="G17" s="382">
        <v>0</v>
      </c>
      <c r="H17" s="261"/>
      <c r="I17" s="261"/>
      <c r="J17" s="261"/>
      <c r="K17" s="261">
        <v>2663.1299999999997</v>
      </c>
      <c r="L17" s="261">
        <v>2111.82</v>
      </c>
      <c r="M17" s="261">
        <v>308.79</v>
      </c>
      <c r="N17" s="261">
        <v>42.52</v>
      </c>
      <c r="O17" s="261">
        <v>200</v>
      </c>
    </row>
    <row r="18" spans="1:15" ht="24" customHeight="1">
      <c r="A18" s="187" t="s">
        <v>217</v>
      </c>
      <c r="B18" s="261"/>
      <c r="C18" s="382">
        <v>730.47</v>
      </c>
      <c r="D18" s="261"/>
      <c r="E18" s="382">
        <v>50</v>
      </c>
      <c r="F18" s="382">
        <v>0</v>
      </c>
      <c r="G18" s="382">
        <v>0</v>
      </c>
      <c r="H18" s="261"/>
      <c r="I18" s="261"/>
      <c r="J18" s="261"/>
      <c r="K18" s="261">
        <v>780.47</v>
      </c>
      <c r="L18" s="261">
        <v>627.67</v>
      </c>
      <c r="M18" s="261">
        <v>71.82000000000001</v>
      </c>
      <c r="N18" s="261">
        <v>30.98</v>
      </c>
      <c r="O18" s="261">
        <v>50</v>
      </c>
    </row>
    <row r="19" spans="1:15" ht="24" customHeight="1">
      <c r="A19" s="187" t="s">
        <v>218</v>
      </c>
      <c r="B19" s="261"/>
      <c r="C19" s="382">
        <v>2374.52</v>
      </c>
      <c r="D19" s="261"/>
      <c r="E19" s="382">
        <v>684</v>
      </c>
      <c r="F19" s="382">
        <v>0</v>
      </c>
      <c r="G19" s="382">
        <v>13</v>
      </c>
      <c r="H19" s="261"/>
      <c r="I19" s="261"/>
      <c r="J19" s="261"/>
      <c r="K19" s="261">
        <v>3071.52</v>
      </c>
      <c r="L19" s="261">
        <v>2097.52</v>
      </c>
      <c r="M19" s="261">
        <v>256.34</v>
      </c>
      <c r="N19" s="261">
        <v>20.66</v>
      </c>
      <c r="O19" s="261">
        <v>697</v>
      </c>
    </row>
    <row r="20" spans="1:15" ht="24" customHeight="1">
      <c r="A20" s="187" t="s">
        <v>219</v>
      </c>
      <c r="B20" s="261"/>
      <c r="C20" s="382">
        <v>2261.96</v>
      </c>
      <c r="D20" s="261"/>
      <c r="E20" s="382">
        <v>90</v>
      </c>
      <c r="F20" s="382">
        <v>0</v>
      </c>
      <c r="G20" s="382">
        <v>1</v>
      </c>
      <c r="H20" s="261"/>
      <c r="I20" s="261"/>
      <c r="J20" s="261"/>
      <c r="K20" s="261">
        <v>2352.96</v>
      </c>
      <c r="L20" s="261">
        <v>2045.01</v>
      </c>
      <c r="M20" s="261">
        <v>177.93</v>
      </c>
      <c r="N20" s="261">
        <v>39.02</v>
      </c>
      <c r="O20" s="261">
        <v>91</v>
      </c>
    </row>
    <row r="21" spans="1:15" ht="24" customHeight="1">
      <c r="A21" s="187" t="s">
        <v>220</v>
      </c>
      <c r="B21" s="261"/>
      <c r="C21" s="382">
        <v>1385.33</v>
      </c>
      <c r="D21" s="261"/>
      <c r="E21" s="382">
        <v>45</v>
      </c>
      <c r="F21" s="382">
        <v>0</v>
      </c>
      <c r="G21" s="382">
        <v>0</v>
      </c>
      <c r="H21" s="261"/>
      <c r="I21" s="261"/>
      <c r="J21" s="261"/>
      <c r="K21" s="261">
        <v>1430.33</v>
      </c>
      <c r="L21" s="261">
        <v>1224.51</v>
      </c>
      <c r="M21" s="261">
        <v>114.11</v>
      </c>
      <c r="N21" s="261">
        <v>46.71</v>
      </c>
      <c r="O21" s="261">
        <v>45</v>
      </c>
    </row>
    <row r="22" spans="1:15" ht="24" customHeight="1">
      <c r="A22" s="187" t="s">
        <v>221</v>
      </c>
      <c r="B22" s="261"/>
      <c r="C22" s="382">
        <v>328.45</v>
      </c>
      <c r="D22" s="261"/>
      <c r="E22" s="382">
        <v>360</v>
      </c>
      <c r="F22" s="382">
        <v>25.3</v>
      </c>
      <c r="G22" s="382">
        <v>0</v>
      </c>
      <c r="H22" s="261"/>
      <c r="I22" s="261"/>
      <c r="J22" s="261"/>
      <c r="K22" s="261">
        <v>713.75</v>
      </c>
      <c r="L22" s="261">
        <v>175.85999999999999</v>
      </c>
      <c r="M22" s="261">
        <v>170.66000000000003</v>
      </c>
      <c r="N22" s="261">
        <v>7.23</v>
      </c>
      <c r="O22" s="261">
        <v>360</v>
      </c>
    </row>
    <row r="23" spans="1:15" ht="24" customHeight="1">
      <c r="A23" s="187" t="s">
        <v>222</v>
      </c>
      <c r="B23" s="261"/>
      <c r="C23" s="382">
        <v>185.65</v>
      </c>
      <c r="D23" s="261"/>
      <c r="E23" s="382">
        <v>0</v>
      </c>
      <c r="F23" s="382">
        <v>48</v>
      </c>
      <c r="G23" s="382">
        <v>0</v>
      </c>
      <c r="H23" s="261"/>
      <c r="I23" s="261"/>
      <c r="J23" s="261"/>
      <c r="K23" s="261">
        <v>233.64999999999998</v>
      </c>
      <c r="L23" s="261">
        <v>186.19</v>
      </c>
      <c r="M23" s="261">
        <v>19.82</v>
      </c>
      <c r="N23" s="261">
        <v>7.51</v>
      </c>
      <c r="O23" s="261">
        <v>20.13</v>
      </c>
    </row>
    <row r="24" spans="1:15" ht="24" customHeight="1">
      <c r="A24" s="187" t="s">
        <v>223</v>
      </c>
      <c r="B24" s="261"/>
      <c r="C24" s="382">
        <v>2856.53</v>
      </c>
      <c r="D24" s="261"/>
      <c r="E24" s="382">
        <v>16.45</v>
      </c>
      <c r="F24" s="382">
        <v>0</v>
      </c>
      <c r="G24" s="382">
        <v>6</v>
      </c>
      <c r="H24" s="261"/>
      <c r="I24" s="261"/>
      <c r="J24" s="261"/>
      <c r="K24" s="261">
        <v>2878.9799999999996</v>
      </c>
      <c r="L24" s="261">
        <v>2461.38</v>
      </c>
      <c r="M24" s="261">
        <v>307.11</v>
      </c>
      <c r="N24" s="261">
        <v>94.03999999999999</v>
      </c>
      <c r="O24" s="261">
        <v>16.45</v>
      </c>
    </row>
    <row r="25" spans="1:15" ht="24" customHeight="1">
      <c r="A25" s="187" t="s">
        <v>224</v>
      </c>
      <c r="B25" s="261"/>
      <c r="C25" s="382">
        <v>944.79</v>
      </c>
      <c r="D25" s="261"/>
      <c r="E25" s="382">
        <v>65</v>
      </c>
      <c r="F25" s="382">
        <v>0</v>
      </c>
      <c r="G25" s="382">
        <v>0</v>
      </c>
      <c r="H25" s="261"/>
      <c r="I25" s="261"/>
      <c r="J25" s="261"/>
      <c r="K25" s="261">
        <v>1009.7899999999998</v>
      </c>
      <c r="L25" s="261">
        <v>806.7800000000001</v>
      </c>
      <c r="M25" s="261">
        <v>88.58999999999999</v>
      </c>
      <c r="N25" s="261">
        <v>49.42</v>
      </c>
      <c r="O25" s="261">
        <v>65</v>
      </c>
    </row>
    <row r="26" spans="1:15" ht="24" customHeight="1">
      <c r="A26" s="187" t="s">
        <v>225</v>
      </c>
      <c r="B26" s="261"/>
      <c r="C26" s="382">
        <v>2054.29</v>
      </c>
      <c r="D26" s="261"/>
      <c r="E26" s="382">
        <v>95</v>
      </c>
      <c r="F26" s="382">
        <v>0</v>
      </c>
      <c r="G26" s="382">
        <v>0</v>
      </c>
      <c r="H26" s="261"/>
      <c r="I26" s="261"/>
      <c r="J26" s="261"/>
      <c r="K26" s="261">
        <v>2149.29</v>
      </c>
      <c r="L26" s="261">
        <v>1862.43</v>
      </c>
      <c r="M26" s="261">
        <v>123.94</v>
      </c>
      <c r="N26" s="261">
        <v>67.92</v>
      </c>
      <c r="O26" s="261">
        <v>95</v>
      </c>
    </row>
    <row r="27" spans="1:15" ht="24" customHeight="1">
      <c r="A27" s="187" t="s">
        <v>226</v>
      </c>
      <c r="B27" s="261"/>
      <c r="C27" s="382">
        <v>875.02</v>
      </c>
      <c r="D27" s="261"/>
      <c r="E27" s="382">
        <v>70</v>
      </c>
      <c r="F27" s="382">
        <v>0</v>
      </c>
      <c r="G27" s="382">
        <v>0</v>
      </c>
      <c r="H27" s="261"/>
      <c r="I27" s="261"/>
      <c r="J27" s="261"/>
      <c r="K27" s="261">
        <v>945.02</v>
      </c>
      <c r="L27" s="261">
        <v>732.4</v>
      </c>
      <c r="M27" s="261">
        <v>115.54</v>
      </c>
      <c r="N27" s="261">
        <v>27.08</v>
      </c>
      <c r="O27" s="261">
        <v>70</v>
      </c>
    </row>
    <row r="28" spans="1:15" ht="24" customHeight="1">
      <c r="A28" s="187" t="s">
        <v>227</v>
      </c>
      <c r="B28" s="261"/>
      <c r="C28" s="382">
        <v>435.28</v>
      </c>
      <c r="D28" s="261"/>
      <c r="E28" s="382">
        <v>335</v>
      </c>
      <c r="F28" s="382">
        <v>0</v>
      </c>
      <c r="G28" s="382">
        <v>0</v>
      </c>
      <c r="H28" s="261"/>
      <c r="I28" s="261"/>
      <c r="J28" s="261"/>
      <c r="K28" s="261">
        <v>770.28</v>
      </c>
      <c r="L28" s="261">
        <v>375.70000000000005</v>
      </c>
      <c r="M28" s="261">
        <v>39.32</v>
      </c>
      <c r="N28" s="261">
        <v>20.26</v>
      </c>
      <c r="O28" s="261">
        <v>335</v>
      </c>
    </row>
    <row r="29" spans="1:15" ht="24" customHeight="1">
      <c r="A29" s="187" t="s">
        <v>228</v>
      </c>
      <c r="B29" s="261"/>
      <c r="C29" s="382">
        <v>151.13</v>
      </c>
      <c r="D29" s="261"/>
      <c r="E29" s="382">
        <v>5</v>
      </c>
      <c r="F29" s="382">
        <v>0</v>
      </c>
      <c r="G29" s="382">
        <v>0</v>
      </c>
      <c r="H29" s="261"/>
      <c r="I29" s="261"/>
      <c r="J29" s="261"/>
      <c r="K29" s="261">
        <v>156.13000000000002</v>
      </c>
      <c r="L29" s="261">
        <v>135.6</v>
      </c>
      <c r="M29" s="261">
        <v>15.48</v>
      </c>
      <c r="N29" s="261">
        <v>0.05</v>
      </c>
      <c r="O29" s="261">
        <v>5</v>
      </c>
    </row>
    <row r="30" spans="1:15" ht="24" customHeight="1">
      <c r="A30" s="187" t="s">
        <v>229</v>
      </c>
      <c r="B30" s="261"/>
      <c r="C30" s="382">
        <v>73.13</v>
      </c>
      <c r="D30" s="261"/>
      <c r="E30" s="382">
        <v>0</v>
      </c>
      <c r="F30" s="382">
        <v>0</v>
      </c>
      <c r="G30" s="382">
        <v>0</v>
      </c>
      <c r="H30" s="261"/>
      <c r="I30" s="261"/>
      <c r="J30" s="261"/>
      <c r="K30" s="261">
        <v>73.13</v>
      </c>
      <c r="L30" s="261">
        <v>55.82</v>
      </c>
      <c r="M30" s="261">
        <v>6.71</v>
      </c>
      <c r="N30" s="261">
        <v>10.6</v>
      </c>
      <c r="O30" s="261"/>
    </row>
    <row r="31" spans="1:15" ht="24" customHeight="1">
      <c r="A31" s="187" t="s">
        <v>230</v>
      </c>
      <c r="B31" s="261"/>
      <c r="C31" s="382">
        <v>95.98</v>
      </c>
      <c r="D31" s="261"/>
      <c r="E31" s="382">
        <v>1850</v>
      </c>
      <c r="F31" s="382">
        <v>0</v>
      </c>
      <c r="G31" s="382">
        <v>0</v>
      </c>
      <c r="H31" s="261"/>
      <c r="I31" s="261"/>
      <c r="J31" s="261"/>
      <c r="K31" s="261">
        <v>1945.98</v>
      </c>
      <c r="L31" s="261">
        <v>81.21</v>
      </c>
      <c r="M31" s="261">
        <v>13.49</v>
      </c>
      <c r="N31" s="261">
        <v>1.28</v>
      </c>
      <c r="O31" s="261">
        <v>1850</v>
      </c>
    </row>
    <row r="32" spans="1:15" ht="24" customHeight="1">
      <c r="A32" s="187" t="s">
        <v>231</v>
      </c>
      <c r="B32" s="261"/>
      <c r="C32" s="382">
        <v>706.53</v>
      </c>
      <c r="D32" s="261"/>
      <c r="E32" s="382">
        <v>0</v>
      </c>
      <c r="F32" s="382">
        <v>0</v>
      </c>
      <c r="G32" s="382">
        <v>0</v>
      </c>
      <c r="H32" s="261"/>
      <c r="I32" s="261"/>
      <c r="J32" s="261"/>
      <c r="K32" s="261">
        <v>706.5300000000001</v>
      </c>
      <c r="L32" s="261">
        <v>621.59</v>
      </c>
      <c r="M32" s="261">
        <v>69.92</v>
      </c>
      <c r="N32" s="261">
        <v>15.02</v>
      </c>
      <c r="O32" s="261">
        <v>0</v>
      </c>
    </row>
    <row r="33" spans="1:15" ht="24" customHeight="1">
      <c r="A33" s="187" t="s">
        <v>232</v>
      </c>
      <c r="B33" s="261"/>
      <c r="C33" s="382">
        <v>1852.51</v>
      </c>
      <c r="D33" s="261"/>
      <c r="E33" s="382">
        <v>0</v>
      </c>
      <c r="F33" s="382">
        <v>0</v>
      </c>
      <c r="G33" s="382">
        <v>0</v>
      </c>
      <c r="H33" s="261"/>
      <c r="I33" s="261"/>
      <c r="J33" s="261"/>
      <c r="K33" s="261">
        <v>1852.5099999999998</v>
      </c>
      <c r="L33" s="261">
        <v>1669.6599999999999</v>
      </c>
      <c r="M33" s="261">
        <v>151.29000000000002</v>
      </c>
      <c r="N33" s="261">
        <v>31.56</v>
      </c>
      <c r="O33" s="261">
        <v>0</v>
      </c>
    </row>
    <row r="34" spans="1:15" ht="24" customHeight="1">
      <c r="A34" s="187" t="s">
        <v>233</v>
      </c>
      <c r="B34" s="261"/>
      <c r="C34" s="382">
        <v>457.28</v>
      </c>
      <c r="D34" s="261"/>
      <c r="E34" s="382">
        <v>0</v>
      </c>
      <c r="F34" s="382">
        <v>0</v>
      </c>
      <c r="G34" s="382">
        <v>0</v>
      </c>
      <c r="H34" s="261"/>
      <c r="I34" s="261"/>
      <c r="J34" s="261"/>
      <c r="K34" s="261">
        <v>457.28</v>
      </c>
      <c r="L34" s="261">
        <v>355.29999999999995</v>
      </c>
      <c r="M34" s="261">
        <v>65.8</v>
      </c>
      <c r="N34" s="261">
        <v>36.18</v>
      </c>
      <c r="O34" s="261">
        <v>0</v>
      </c>
    </row>
  </sheetData>
  <sheetProtection/>
  <mergeCells count="14">
    <mergeCell ref="A1:O1"/>
    <mergeCell ref="N2:O2"/>
    <mergeCell ref="N3:O3"/>
    <mergeCell ref="C5:D5"/>
    <mergeCell ref="L5:N5"/>
    <mergeCell ref="A4:A6"/>
    <mergeCell ref="B5:B6"/>
    <mergeCell ref="E5:E6"/>
    <mergeCell ref="F5:F6"/>
    <mergeCell ref="K5:K6"/>
    <mergeCell ref="O5:O6"/>
    <mergeCell ref="G5:G6"/>
    <mergeCell ref="H5:H6"/>
    <mergeCell ref="I5:J5"/>
  </mergeCells>
  <printOptions horizontalCentered="1"/>
  <pageMargins left="0.35" right="0.35" top="0.98" bottom="0.98" header="0.51" footer="0.51"/>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30.xml><?xml version="1.0" encoding="utf-8"?>
<worksheet xmlns="http://schemas.openxmlformats.org/spreadsheetml/2006/main" xmlns:r="http://schemas.openxmlformats.org/officeDocument/2006/relationships">
  <sheetPr>
    <tabColor rgb="FF00B050"/>
  </sheetPr>
  <dimension ref="A1:L434"/>
  <sheetViews>
    <sheetView showGridLines="0" showZeros="0" zoomScalePageLayoutView="0" workbookViewId="0" topLeftCell="A1">
      <selection activeCell="F19" sqref="F19"/>
    </sheetView>
  </sheetViews>
  <sheetFormatPr defaultColWidth="9.16015625" defaultRowHeight="11.25"/>
  <cols>
    <col min="1" max="1" width="24.16015625" style="231" customWidth="1"/>
    <col min="2" max="4" width="7.5" style="231" customWidth="1"/>
    <col min="5" max="5" width="41.33203125" style="231" customWidth="1"/>
    <col min="6" max="6" width="18.16015625" style="231" customWidth="1"/>
    <col min="7" max="10" width="14.83203125" style="231" customWidth="1"/>
    <col min="11" max="11" width="9.16015625" style="231" customWidth="1"/>
    <col min="12" max="12" width="16" style="231" bestFit="1" customWidth="1"/>
    <col min="13" max="16384" width="9.16015625" style="231" customWidth="1"/>
  </cols>
  <sheetData>
    <row r="1" spans="1:10" ht="33" customHeight="1">
      <c r="A1" s="463" t="s">
        <v>85</v>
      </c>
      <c r="B1" s="463"/>
      <c r="C1" s="463"/>
      <c r="D1" s="463"/>
      <c r="E1" s="463"/>
      <c r="F1" s="463"/>
      <c r="G1" s="463"/>
      <c r="H1" s="463"/>
      <c r="I1" s="463"/>
      <c r="J1" s="463"/>
    </row>
    <row r="2" spans="9:10" ht="15.75" customHeight="1">
      <c r="I2" s="439" t="s">
        <v>86</v>
      </c>
      <c r="J2" s="439"/>
    </row>
    <row r="3" spans="1:10" ht="18" customHeight="1">
      <c r="A3" s="189" t="s">
        <v>193</v>
      </c>
      <c r="B3" s="247"/>
      <c r="C3" s="247"/>
      <c r="D3" s="247"/>
      <c r="E3" s="247"/>
      <c r="F3" s="247"/>
      <c r="G3" s="247"/>
      <c r="H3" s="247"/>
      <c r="I3" s="440" t="s">
        <v>24</v>
      </c>
      <c r="J3" s="440"/>
    </row>
    <row r="4" spans="1:10" s="250" customFormat="1" ht="18" customHeight="1">
      <c r="A4" s="457" t="s">
        <v>44</v>
      </c>
      <c r="B4" s="457" t="s">
        <v>57</v>
      </c>
      <c r="C4" s="457"/>
      <c r="D4" s="457"/>
      <c r="E4" s="458" t="s">
        <v>58</v>
      </c>
      <c r="F4" s="458" t="s">
        <v>87</v>
      </c>
      <c r="G4" s="458"/>
      <c r="H4" s="458"/>
      <c r="I4" s="458"/>
      <c r="J4" s="458"/>
    </row>
    <row r="5" spans="1:10" s="250" customFormat="1" ht="12">
      <c r="A5" s="457"/>
      <c r="B5" s="457" t="s">
        <v>59</v>
      </c>
      <c r="C5" s="457" t="s">
        <v>60</v>
      </c>
      <c r="D5" s="457" t="s">
        <v>61</v>
      </c>
      <c r="E5" s="458"/>
      <c r="F5" s="436" t="s">
        <v>47</v>
      </c>
      <c r="G5" s="465" t="s">
        <v>48</v>
      </c>
      <c r="H5" s="465"/>
      <c r="I5" s="465"/>
      <c r="J5" s="436" t="s">
        <v>49</v>
      </c>
    </row>
    <row r="6" spans="1:12" s="250" customFormat="1" ht="24">
      <c r="A6" s="457"/>
      <c r="B6" s="457"/>
      <c r="C6" s="457"/>
      <c r="D6" s="457"/>
      <c r="E6" s="458"/>
      <c r="F6" s="436"/>
      <c r="G6" s="234" t="s">
        <v>52</v>
      </c>
      <c r="H6" s="234" t="s">
        <v>53</v>
      </c>
      <c r="I6" s="234" t="s">
        <v>54</v>
      </c>
      <c r="J6" s="436"/>
      <c r="K6" s="356"/>
      <c r="L6" s="356"/>
    </row>
    <row r="7" spans="1:12" s="250" customFormat="1" ht="15" customHeight="1">
      <c r="A7" s="248" t="s">
        <v>1077</v>
      </c>
      <c r="B7" s="248"/>
      <c r="C7" s="248"/>
      <c r="D7" s="248"/>
      <c r="E7" s="249"/>
      <c r="F7" s="357">
        <f>F8+F29+F47+F65+F81+F97+F113+F127+F141+F157+F170+F186+F203+F219+F235+F249+F265+F281+F295+F311+F327+F343+F359+F376+F390+F406+F420</f>
        <v>41043.45999999999</v>
      </c>
      <c r="G7" s="357">
        <f>G8+G29+G47+G65+G81+G97+G113+G127+G141+G157+G170+G186+G203+G219+G235+G249+G265+G281+G295+G311+G327+G343+G359+G376+G390+G406+G420</f>
        <v>30009.25999999999</v>
      </c>
      <c r="H7" s="357">
        <f>H8+H29+H47+H65+H81+H97+H113+H127+H141+H157+H170+H186+H203+H219+H235+H249+H265+H281+H295+H311+H327+H343+H359+H376+H390+H406+H420</f>
        <v>4017.8300000000013</v>
      </c>
      <c r="I7" s="357">
        <f>I8+I29+I47+I65+I81+I97+I113+I127+I141+I157+I170+I186+I203+I219+I235+I249+I265+I281+I295+I311+I327+I343+I359+I376+I390+I406+I420</f>
        <v>858.2799999999999</v>
      </c>
      <c r="J7" s="357">
        <f>J8+J29+J47+J65+J81+J97+J113+J127+J141+J157+J170+J186+J203+J219+J235+J249+J265+J281+J295+J311+J327+J343+J359+J376+J390+J406+J420</f>
        <v>6158.09</v>
      </c>
      <c r="K7" s="356"/>
      <c r="L7" s="358"/>
    </row>
    <row r="8" spans="1:12" s="250" customFormat="1" ht="15" customHeight="1">
      <c r="A8" s="283" t="s">
        <v>528</v>
      </c>
      <c r="B8" s="248"/>
      <c r="C8" s="248"/>
      <c r="D8" s="248"/>
      <c r="E8" s="249"/>
      <c r="F8" s="359">
        <f>F9+F19+F23+F26</f>
        <v>1385.78</v>
      </c>
      <c r="G8" s="359">
        <f>G9+G19+G23+G26</f>
        <v>482.6</v>
      </c>
      <c r="H8" s="359">
        <f>H9+H19+H23+H26</f>
        <v>86.56</v>
      </c>
      <c r="I8" s="359">
        <f>I9+I19+I23+I26</f>
        <v>75.11</v>
      </c>
      <c r="J8" s="359">
        <f>J9+J19+J23+J26</f>
        <v>741.51</v>
      </c>
      <c r="K8" s="356"/>
      <c r="L8" s="358"/>
    </row>
    <row r="9" spans="1:12" s="250" customFormat="1" ht="15" customHeight="1">
      <c r="A9" s="288"/>
      <c r="B9" s="289">
        <v>205</v>
      </c>
      <c r="C9" s="289"/>
      <c r="D9" s="289"/>
      <c r="E9" s="290" t="s">
        <v>276</v>
      </c>
      <c r="F9" s="360">
        <f>F10+F13+F15+F17</f>
        <v>1164.57</v>
      </c>
      <c r="G9" s="360">
        <f>G10+G13+G15+G17</f>
        <v>344.86</v>
      </c>
      <c r="H9" s="360">
        <f>H10+H13+H15+H17</f>
        <v>76.88</v>
      </c>
      <c r="I9" s="360">
        <f>I10+I13+I15+I17</f>
        <v>1.32</v>
      </c>
      <c r="J9" s="360">
        <f>J10+J13+J15+J17</f>
        <v>741.51</v>
      </c>
      <c r="K9" s="356"/>
      <c r="L9" s="356"/>
    </row>
    <row r="10" spans="1:12" s="250" customFormat="1" ht="15" customHeight="1">
      <c r="A10" s="293"/>
      <c r="B10" s="289"/>
      <c r="C10" s="294" t="s">
        <v>913</v>
      </c>
      <c r="D10" s="294"/>
      <c r="E10" s="290" t="s">
        <v>186</v>
      </c>
      <c r="F10" s="360">
        <f>F11+F12</f>
        <v>780.4</v>
      </c>
      <c r="G10" s="360">
        <f>G11+G12</f>
        <v>344.86</v>
      </c>
      <c r="H10" s="360">
        <f>H11+H12</f>
        <v>76.88</v>
      </c>
      <c r="I10" s="360">
        <f>I11+I12</f>
        <v>1.32</v>
      </c>
      <c r="J10" s="360">
        <f>J11+J12</f>
        <v>357.34</v>
      </c>
      <c r="K10" s="356"/>
      <c r="L10" s="356"/>
    </row>
    <row r="11" spans="1:12" s="250" customFormat="1" ht="15" customHeight="1">
      <c r="A11" s="288"/>
      <c r="B11" s="289"/>
      <c r="C11" s="294"/>
      <c r="D11" s="294" t="s">
        <v>913</v>
      </c>
      <c r="E11" s="290" t="s">
        <v>38</v>
      </c>
      <c r="F11" s="360">
        <v>423.06</v>
      </c>
      <c r="G11" s="361">
        <v>344.86</v>
      </c>
      <c r="H11" s="361">
        <v>76.88</v>
      </c>
      <c r="I11" s="361">
        <v>1.32</v>
      </c>
      <c r="J11" s="361">
        <v>0</v>
      </c>
      <c r="K11" s="356"/>
      <c r="L11" s="356"/>
    </row>
    <row r="12" spans="1:12" s="250" customFormat="1" ht="15" customHeight="1">
      <c r="A12" s="288"/>
      <c r="B12" s="289"/>
      <c r="C12" s="294"/>
      <c r="D12" s="294" t="s">
        <v>902</v>
      </c>
      <c r="E12" s="290" t="s">
        <v>39</v>
      </c>
      <c r="F12" s="360">
        <f>J12</f>
        <v>357.34</v>
      </c>
      <c r="G12" s="361">
        <v>0</v>
      </c>
      <c r="H12" s="361">
        <v>0</v>
      </c>
      <c r="I12" s="361">
        <v>0</v>
      </c>
      <c r="J12" s="361">
        <v>357.34</v>
      </c>
      <c r="K12" s="356"/>
      <c r="L12" s="356"/>
    </row>
    <row r="13" spans="1:12" s="250" customFormat="1" ht="15" customHeight="1">
      <c r="A13" s="288"/>
      <c r="B13" s="289"/>
      <c r="C13" s="294" t="s">
        <v>902</v>
      </c>
      <c r="D13" s="294"/>
      <c r="E13" s="290" t="s">
        <v>187</v>
      </c>
      <c r="F13" s="360">
        <v>8.62</v>
      </c>
      <c r="G13" s="361">
        <v>0</v>
      </c>
      <c r="H13" s="361">
        <v>0</v>
      </c>
      <c r="I13" s="361">
        <v>0</v>
      </c>
      <c r="J13" s="361">
        <v>8.62</v>
      </c>
      <c r="K13" s="356"/>
      <c r="L13" s="356"/>
    </row>
    <row r="14" spans="1:12" s="250" customFormat="1" ht="15" customHeight="1">
      <c r="A14" s="288"/>
      <c r="B14" s="289"/>
      <c r="C14" s="294"/>
      <c r="D14" s="294" t="s">
        <v>913</v>
      </c>
      <c r="E14" s="290" t="s">
        <v>188</v>
      </c>
      <c r="F14" s="360">
        <v>8.62</v>
      </c>
      <c r="G14" s="361">
        <v>0</v>
      </c>
      <c r="H14" s="361">
        <v>0</v>
      </c>
      <c r="I14" s="361">
        <v>0</v>
      </c>
      <c r="J14" s="361">
        <v>8.62</v>
      </c>
      <c r="K14" s="356"/>
      <c r="L14" s="356"/>
    </row>
    <row r="15" spans="1:12" s="250" customFormat="1" ht="15" customHeight="1">
      <c r="A15" s="288"/>
      <c r="B15" s="289"/>
      <c r="C15" s="294" t="s">
        <v>924</v>
      </c>
      <c r="D15" s="294"/>
      <c r="E15" s="290" t="s">
        <v>189</v>
      </c>
      <c r="F15" s="360">
        <v>5</v>
      </c>
      <c r="G15" s="361">
        <v>0</v>
      </c>
      <c r="H15" s="361">
        <v>0</v>
      </c>
      <c r="I15" s="361">
        <v>0</v>
      </c>
      <c r="J15" s="361">
        <v>5</v>
      </c>
      <c r="K15" s="356"/>
      <c r="L15" s="356"/>
    </row>
    <row r="16" spans="1:12" s="250" customFormat="1" ht="15" customHeight="1">
      <c r="A16" s="288"/>
      <c r="B16" s="289"/>
      <c r="C16" s="294"/>
      <c r="D16" s="294" t="s">
        <v>913</v>
      </c>
      <c r="E16" s="290" t="s">
        <v>190</v>
      </c>
      <c r="F16" s="360">
        <v>5</v>
      </c>
      <c r="G16" s="361">
        <v>0</v>
      </c>
      <c r="H16" s="361">
        <v>0</v>
      </c>
      <c r="I16" s="361">
        <v>0</v>
      </c>
      <c r="J16" s="361">
        <v>5</v>
      </c>
      <c r="K16" s="356"/>
      <c r="L16" s="356"/>
    </row>
    <row r="17" spans="1:12" s="250" customFormat="1" ht="15" customHeight="1">
      <c r="A17" s="288"/>
      <c r="B17" s="289"/>
      <c r="C17" s="294" t="s">
        <v>925</v>
      </c>
      <c r="D17" s="294"/>
      <c r="E17" s="290" t="s">
        <v>932</v>
      </c>
      <c r="F17" s="295">
        <v>370.55</v>
      </c>
      <c r="G17" s="361"/>
      <c r="H17" s="361"/>
      <c r="I17" s="361"/>
      <c r="J17" s="295">
        <v>370.55</v>
      </c>
      <c r="K17" s="356"/>
      <c r="L17" s="356"/>
    </row>
    <row r="18" spans="1:12" s="250" customFormat="1" ht="15" customHeight="1">
      <c r="A18" s="288"/>
      <c r="B18" s="289"/>
      <c r="C18" s="294"/>
      <c r="D18" s="294" t="s">
        <v>920</v>
      </c>
      <c r="E18" s="290" t="s">
        <v>192</v>
      </c>
      <c r="F18" s="295">
        <v>370.55</v>
      </c>
      <c r="G18" s="361"/>
      <c r="H18" s="361"/>
      <c r="I18" s="361"/>
      <c r="J18" s="295">
        <v>370.55</v>
      </c>
      <c r="K18" s="356"/>
      <c r="L18" s="356"/>
    </row>
    <row r="19" spans="1:12" s="250" customFormat="1" ht="15" customHeight="1">
      <c r="A19" s="288"/>
      <c r="B19" s="289">
        <v>208</v>
      </c>
      <c r="C19" s="294"/>
      <c r="D19" s="294"/>
      <c r="E19" s="290" t="s">
        <v>65</v>
      </c>
      <c r="F19" s="360">
        <v>147.19</v>
      </c>
      <c r="G19" s="361">
        <v>63.72</v>
      </c>
      <c r="H19" s="361">
        <v>9.68</v>
      </c>
      <c r="I19" s="361">
        <v>73.79</v>
      </c>
      <c r="J19" s="361">
        <v>0</v>
      </c>
      <c r="K19" s="356"/>
      <c r="L19" s="356"/>
    </row>
    <row r="20" spans="1:12" s="250" customFormat="1" ht="15" customHeight="1">
      <c r="A20" s="288"/>
      <c r="B20" s="289"/>
      <c r="C20" s="294" t="s">
        <v>922</v>
      </c>
      <c r="D20" s="294"/>
      <c r="E20" s="290" t="s">
        <v>31</v>
      </c>
      <c r="F20" s="360">
        <v>147.19</v>
      </c>
      <c r="G20" s="361">
        <v>63.72</v>
      </c>
      <c r="H20" s="361">
        <v>9.68</v>
      </c>
      <c r="I20" s="361">
        <v>73.79</v>
      </c>
      <c r="J20" s="361">
        <v>0</v>
      </c>
      <c r="K20" s="356"/>
      <c r="L20" s="356"/>
    </row>
    <row r="21" spans="1:12" s="250" customFormat="1" ht="15" customHeight="1">
      <c r="A21" s="288"/>
      <c r="B21" s="289"/>
      <c r="C21" s="294"/>
      <c r="D21" s="294" t="s">
        <v>913</v>
      </c>
      <c r="E21" s="290" t="s">
        <v>32</v>
      </c>
      <c r="F21" s="360">
        <v>83.47</v>
      </c>
      <c r="G21" s="361">
        <v>0</v>
      </c>
      <c r="H21" s="361">
        <v>9.68</v>
      </c>
      <c r="I21" s="361">
        <v>73.79</v>
      </c>
      <c r="J21" s="361">
        <v>0</v>
      </c>
      <c r="K21" s="356"/>
      <c r="L21" s="356"/>
    </row>
    <row r="22" spans="1:12" s="250" customFormat="1" ht="15" customHeight="1">
      <c r="A22" s="288"/>
      <c r="B22" s="289"/>
      <c r="C22" s="294"/>
      <c r="D22" s="294" t="s">
        <v>922</v>
      </c>
      <c r="E22" s="290" t="s">
        <v>34</v>
      </c>
      <c r="F22" s="360">
        <v>63.72</v>
      </c>
      <c r="G22" s="361">
        <v>63.72</v>
      </c>
      <c r="H22" s="361">
        <v>0</v>
      </c>
      <c r="I22" s="361">
        <v>0</v>
      </c>
      <c r="J22" s="361">
        <v>0</v>
      </c>
      <c r="K22" s="356"/>
      <c r="L22" s="356"/>
    </row>
    <row r="23" spans="1:12" s="250" customFormat="1" ht="15" customHeight="1">
      <c r="A23" s="288"/>
      <c r="B23" s="289">
        <v>210</v>
      </c>
      <c r="C23" s="294"/>
      <c r="D23" s="294"/>
      <c r="E23" s="290" t="s">
        <v>70</v>
      </c>
      <c r="F23" s="360">
        <v>36.11</v>
      </c>
      <c r="G23" s="361">
        <v>36.11</v>
      </c>
      <c r="H23" s="361">
        <v>0</v>
      </c>
      <c r="I23" s="361">
        <v>0</v>
      </c>
      <c r="J23" s="361">
        <v>0</v>
      </c>
      <c r="K23" s="356"/>
      <c r="L23" s="356"/>
    </row>
    <row r="24" spans="1:10" ht="15" customHeight="1">
      <c r="A24" s="288"/>
      <c r="B24" s="289"/>
      <c r="C24" s="294">
        <v>11</v>
      </c>
      <c r="D24" s="294"/>
      <c r="E24" s="290" t="s">
        <v>35</v>
      </c>
      <c r="F24" s="360">
        <v>36.11</v>
      </c>
      <c r="G24" s="361">
        <v>36.11</v>
      </c>
      <c r="H24" s="361">
        <v>0</v>
      </c>
      <c r="I24" s="361">
        <v>0</v>
      </c>
      <c r="J24" s="361">
        <v>0</v>
      </c>
    </row>
    <row r="25" spans="1:10" ht="15" customHeight="1">
      <c r="A25" s="288"/>
      <c r="B25" s="289"/>
      <c r="C25" s="294"/>
      <c r="D25" s="294" t="s">
        <v>913</v>
      </c>
      <c r="E25" s="290" t="s">
        <v>36</v>
      </c>
      <c r="F25" s="360">
        <v>36.11</v>
      </c>
      <c r="G25" s="361">
        <v>36.11</v>
      </c>
      <c r="H25" s="361">
        <v>0</v>
      </c>
      <c r="I25" s="361">
        <v>0</v>
      </c>
      <c r="J25" s="361">
        <v>0</v>
      </c>
    </row>
    <row r="26" spans="1:10" ht="15" customHeight="1">
      <c r="A26" s="288"/>
      <c r="B26" s="289">
        <v>221</v>
      </c>
      <c r="C26" s="294"/>
      <c r="D26" s="294"/>
      <c r="E26" s="290" t="s">
        <v>74</v>
      </c>
      <c r="F26" s="360">
        <v>37.91</v>
      </c>
      <c r="G26" s="361">
        <v>37.91</v>
      </c>
      <c r="H26" s="361">
        <v>0</v>
      </c>
      <c r="I26" s="361">
        <v>0</v>
      </c>
      <c r="J26" s="361">
        <v>0</v>
      </c>
    </row>
    <row r="27" spans="1:10" ht="15" customHeight="1">
      <c r="A27" s="288"/>
      <c r="B27" s="289"/>
      <c r="C27" s="294" t="s">
        <v>902</v>
      </c>
      <c r="D27" s="294"/>
      <c r="E27" s="290" t="s">
        <v>40</v>
      </c>
      <c r="F27" s="360">
        <v>37.91</v>
      </c>
      <c r="G27" s="361">
        <v>37.91</v>
      </c>
      <c r="H27" s="361">
        <v>0</v>
      </c>
      <c r="I27" s="361">
        <v>0</v>
      </c>
      <c r="J27" s="361">
        <v>0</v>
      </c>
    </row>
    <row r="28" spans="1:10" ht="15" customHeight="1">
      <c r="A28" s="288"/>
      <c r="B28" s="289"/>
      <c r="C28" s="294"/>
      <c r="D28" s="294" t="s">
        <v>913</v>
      </c>
      <c r="E28" s="290" t="s">
        <v>41</v>
      </c>
      <c r="F28" s="360">
        <v>37.91</v>
      </c>
      <c r="G28" s="361">
        <v>37.91</v>
      </c>
      <c r="H28" s="361">
        <v>0</v>
      </c>
      <c r="I28" s="361">
        <v>0</v>
      </c>
      <c r="J28" s="361">
        <v>0</v>
      </c>
    </row>
    <row r="29" spans="1:10" ht="15" customHeight="1">
      <c r="A29" s="283" t="s">
        <v>623</v>
      </c>
      <c r="B29" s="248"/>
      <c r="C29" s="248"/>
      <c r="D29" s="248"/>
      <c r="E29" s="249"/>
      <c r="F29" s="362">
        <f>F30+F37+F41+F44</f>
        <v>2878.9799999999996</v>
      </c>
      <c r="G29" s="362">
        <f>G30+G37+G41+G44</f>
        <v>2461.38</v>
      </c>
      <c r="H29" s="362">
        <f>H30+H37+H41+H44</f>
        <v>307.11</v>
      </c>
      <c r="I29" s="362">
        <f>I30+I37+I41+I44</f>
        <v>94.03999999999999</v>
      </c>
      <c r="J29" s="362">
        <f>J30+J37+J41+J44</f>
        <v>16.45</v>
      </c>
    </row>
    <row r="30" spans="1:10" ht="15" customHeight="1">
      <c r="A30" s="288"/>
      <c r="B30" s="256" t="s">
        <v>893</v>
      </c>
      <c r="C30" s="256"/>
      <c r="D30" s="256"/>
      <c r="E30" s="297" t="s">
        <v>894</v>
      </c>
      <c r="F30" s="265">
        <f>SUM(G30:J30)</f>
        <v>2120</v>
      </c>
      <c r="G30" s="265">
        <v>1801.65</v>
      </c>
      <c r="H30" s="265">
        <v>300.44</v>
      </c>
      <c r="I30" s="265">
        <v>1.46</v>
      </c>
      <c r="J30" s="265">
        <v>16.45</v>
      </c>
    </row>
    <row r="31" spans="1:10" ht="15" customHeight="1">
      <c r="A31" s="288"/>
      <c r="B31" s="256"/>
      <c r="C31" s="256" t="s">
        <v>895</v>
      </c>
      <c r="D31" s="256"/>
      <c r="E31" s="297" t="s">
        <v>896</v>
      </c>
      <c r="F31" s="265">
        <f aca="true" t="shared" si="0" ref="F31:F46">SUM(G31:J31)</f>
        <v>0</v>
      </c>
      <c r="G31" s="265"/>
      <c r="H31" s="265"/>
      <c r="I31" s="265"/>
      <c r="J31" s="265"/>
    </row>
    <row r="32" spans="1:10" ht="15" customHeight="1">
      <c r="A32" s="288"/>
      <c r="B32" s="256"/>
      <c r="C32" s="256"/>
      <c r="D32" s="256" t="s">
        <v>926</v>
      </c>
      <c r="E32" s="297" t="s">
        <v>927</v>
      </c>
      <c r="F32" s="265">
        <f t="shared" si="0"/>
        <v>0</v>
      </c>
      <c r="G32" s="265"/>
      <c r="H32" s="265"/>
      <c r="I32" s="265"/>
      <c r="J32" s="265"/>
    </row>
    <row r="33" spans="1:10" ht="15" customHeight="1">
      <c r="A33" s="288"/>
      <c r="B33" s="256"/>
      <c r="C33" s="256" t="s">
        <v>928</v>
      </c>
      <c r="D33" s="256"/>
      <c r="E33" s="297" t="s">
        <v>929</v>
      </c>
      <c r="F33" s="265">
        <f t="shared" si="0"/>
        <v>2103.55</v>
      </c>
      <c r="G33" s="265">
        <v>1801.65</v>
      </c>
      <c r="H33" s="265">
        <v>300.44</v>
      </c>
      <c r="I33" s="265">
        <v>1.46</v>
      </c>
      <c r="J33" s="265"/>
    </row>
    <row r="34" spans="1:10" ht="15" customHeight="1">
      <c r="A34" s="288"/>
      <c r="B34" s="256"/>
      <c r="C34" s="256"/>
      <c r="D34" s="256" t="s">
        <v>897</v>
      </c>
      <c r="E34" s="297" t="s">
        <v>930</v>
      </c>
      <c r="F34" s="265">
        <f t="shared" si="0"/>
        <v>2103.55</v>
      </c>
      <c r="G34" s="265">
        <v>1801.65</v>
      </c>
      <c r="H34" s="265">
        <v>300.44</v>
      </c>
      <c r="I34" s="265">
        <v>1.46</v>
      </c>
      <c r="J34" s="265"/>
    </row>
    <row r="35" spans="1:10" ht="15" customHeight="1">
      <c r="A35" s="288"/>
      <c r="B35" s="256"/>
      <c r="C35" s="256" t="s">
        <v>931</v>
      </c>
      <c r="D35" s="256"/>
      <c r="E35" s="297" t="s">
        <v>932</v>
      </c>
      <c r="F35" s="265">
        <f t="shared" si="0"/>
        <v>16.45</v>
      </c>
      <c r="G35" s="265"/>
      <c r="H35" s="265"/>
      <c r="I35" s="265"/>
      <c r="J35" s="265">
        <v>16.45</v>
      </c>
    </row>
    <row r="36" spans="1:10" ht="15" customHeight="1">
      <c r="A36" s="288"/>
      <c r="B36" s="256"/>
      <c r="C36" s="256"/>
      <c r="D36" s="256" t="s">
        <v>933</v>
      </c>
      <c r="E36" s="297" t="s">
        <v>934</v>
      </c>
      <c r="F36" s="265">
        <f t="shared" si="0"/>
        <v>16.45</v>
      </c>
      <c r="G36" s="265"/>
      <c r="H36" s="265"/>
      <c r="I36" s="265"/>
      <c r="J36" s="265">
        <v>16.45</v>
      </c>
    </row>
    <row r="37" spans="1:10" ht="15" customHeight="1">
      <c r="A37" s="288"/>
      <c r="B37" s="256" t="s">
        <v>935</v>
      </c>
      <c r="C37" s="256"/>
      <c r="D37" s="256"/>
      <c r="E37" s="298" t="s">
        <v>65</v>
      </c>
      <c r="F37" s="265">
        <f t="shared" si="0"/>
        <v>424.06</v>
      </c>
      <c r="G37" s="265">
        <v>324.81</v>
      </c>
      <c r="H37" s="265">
        <v>6.67</v>
      </c>
      <c r="I37" s="265">
        <v>92.58</v>
      </c>
      <c r="J37" s="265"/>
    </row>
    <row r="38" spans="1:10" ht="15" customHeight="1">
      <c r="A38" s="288"/>
      <c r="B38" s="256"/>
      <c r="C38" s="256" t="s">
        <v>936</v>
      </c>
      <c r="D38" s="256"/>
      <c r="E38" s="298" t="s">
        <v>31</v>
      </c>
      <c r="F38" s="265">
        <f t="shared" si="0"/>
        <v>424.06</v>
      </c>
      <c r="G38" s="265">
        <v>324.81</v>
      </c>
      <c r="H38" s="265">
        <v>6.67</v>
      </c>
      <c r="I38" s="265">
        <v>92.58</v>
      </c>
      <c r="J38" s="265"/>
    </row>
    <row r="39" spans="1:10" ht="15" customHeight="1">
      <c r="A39" s="288"/>
      <c r="B39" s="256"/>
      <c r="C39" s="256"/>
      <c r="D39" s="256" t="s">
        <v>895</v>
      </c>
      <c r="E39" s="298" t="s">
        <v>33</v>
      </c>
      <c r="F39" s="265">
        <f t="shared" si="0"/>
        <v>99.25</v>
      </c>
      <c r="G39" s="265"/>
      <c r="H39" s="265">
        <v>6.67</v>
      </c>
      <c r="I39" s="265">
        <v>92.58</v>
      </c>
      <c r="J39" s="265"/>
    </row>
    <row r="40" spans="1:10" ht="15" customHeight="1">
      <c r="A40" s="288"/>
      <c r="B40" s="256"/>
      <c r="C40" s="256"/>
      <c r="D40" s="256" t="s">
        <v>936</v>
      </c>
      <c r="E40" s="298" t="s">
        <v>34</v>
      </c>
      <c r="F40" s="265">
        <f t="shared" si="0"/>
        <v>324.81</v>
      </c>
      <c r="G40" s="265">
        <v>324.81</v>
      </c>
      <c r="H40" s="265"/>
      <c r="I40" s="265"/>
      <c r="J40" s="265"/>
    </row>
    <row r="41" spans="1:10" ht="15" customHeight="1">
      <c r="A41" s="288"/>
      <c r="B41" s="256" t="s">
        <v>937</v>
      </c>
      <c r="C41" s="256"/>
      <c r="D41" s="256"/>
      <c r="E41" s="298" t="s">
        <v>70</v>
      </c>
      <c r="F41" s="265">
        <f t="shared" si="0"/>
        <v>139.18</v>
      </c>
      <c r="G41" s="265">
        <v>139.18</v>
      </c>
      <c r="H41" s="265"/>
      <c r="I41" s="265"/>
      <c r="J41" s="265"/>
    </row>
    <row r="42" spans="1:10" ht="15" customHeight="1">
      <c r="A42" s="288"/>
      <c r="B42" s="256"/>
      <c r="C42" s="256" t="s">
        <v>938</v>
      </c>
      <c r="D42" s="256"/>
      <c r="E42" s="298" t="s">
        <v>35</v>
      </c>
      <c r="F42" s="265">
        <f t="shared" si="0"/>
        <v>139.18</v>
      </c>
      <c r="G42" s="265">
        <v>139.18</v>
      </c>
      <c r="H42" s="265"/>
      <c r="I42" s="265"/>
      <c r="J42" s="265"/>
    </row>
    <row r="43" spans="1:10" ht="15" customHeight="1">
      <c r="A43" s="288"/>
      <c r="B43" s="256"/>
      <c r="C43" s="256"/>
      <c r="D43" s="256" t="s">
        <v>895</v>
      </c>
      <c r="E43" s="298" t="s">
        <v>37</v>
      </c>
      <c r="F43" s="265">
        <f t="shared" si="0"/>
        <v>139.18</v>
      </c>
      <c r="G43" s="265">
        <v>139.18</v>
      </c>
      <c r="H43" s="265"/>
      <c r="I43" s="265"/>
      <c r="J43" s="265"/>
    </row>
    <row r="44" spans="1:10" ht="15" customHeight="1">
      <c r="A44" s="288"/>
      <c r="B44" s="256" t="s">
        <v>939</v>
      </c>
      <c r="C44" s="256"/>
      <c r="D44" s="256"/>
      <c r="E44" s="298" t="s">
        <v>74</v>
      </c>
      <c r="F44" s="265">
        <f t="shared" si="0"/>
        <v>195.74</v>
      </c>
      <c r="G44" s="265">
        <v>195.74</v>
      </c>
      <c r="H44" s="265"/>
      <c r="I44" s="265"/>
      <c r="J44" s="265"/>
    </row>
    <row r="45" spans="1:10" ht="15" customHeight="1">
      <c r="A45" s="288"/>
      <c r="B45" s="256"/>
      <c r="C45" s="256" t="s">
        <v>902</v>
      </c>
      <c r="D45" s="256"/>
      <c r="E45" s="298" t="s">
        <v>40</v>
      </c>
      <c r="F45" s="265">
        <f t="shared" si="0"/>
        <v>195.74</v>
      </c>
      <c r="G45" s="265">
        <v>195.74</v>
      </c>
      <c r="H45" s="265"/>
      <c r="I45" s="265"/>
      <c r="J45" s="265"/>
    </row>
    <row r="46" spans="1:10" ht="15" customHeight="1">
      <c r="A46" s="303"/>
      <c r="B46" s="256"/>
      <c r="C46" s="256"/>
      <c r="D46" s="256" t="s">
        <v>926</v>
      </c>
      <c r="E46" s="298" t="s">
        <v>41</v>
      </c>
      <c r="F46" s="265">
        <f t="shared" si="0"/>
        <v>195.74</v>
      </c>
      <c r="G46" s="265">
        <v>195.74</v>
      </c>
      <c r="H46" s="265"/>
      <c r="I46" s="265"/>
      <c r="J46" s="265"/>
    </row>
    <row r="47" spans="1:10" ht="15" customHeight="1">
      <c r="A47" s="283" t="s">
        <v>940</v>
      </c>
      <c r="B47" s="252"/>
      <c r="C47" s="252"/>
      <c r="D47" s="252"/>
      <c r="E47" s="299"/>
      <c r="F47" s="275">
        <f>F48+F53+F58+F62</f>
        <v>1009.7899999999998</v>
      </c>
      <c r="G47" s="275">
        <f>G48+G53+G58+G62</f>
        <v>806.7800000000001</v>
      </c>
      <c r="H47" s="275">
        <f>H48+H53+H58+H62</f>
        <v>88.58999999999999</v>
      </c>
      <c r="I47" s="275">
        <f>I48+I53+I58+I62</f>
        <v>49.42</v>
      </c>
      <c r="J47" s="275">
        <f>J48+J53+J58+J62</f>
        <v>65</v>
      </c>
    </row>
    <row r="48" spans="1:10" ht="15" customHeight="1">
      <c r="A48" s="288"/>
      <c r="B48" s="256" t="s">
        <v>941</v>
      </c>
      <c r="C48" s="256"/>
      <c r="D48" s="256"/>
      <c r="E48" s="300" t="s">
        <v>276</v>
      </c>
      <c r="F48" s="265">
        <f aca="true" t="shared" si="1" ref="F48:F54">SUM(G48:J48)</f>
        <v>722.92</v>
      </c>
      <c r="G48" s="265">
        <v>572.11</v>
      </c>
      <c r="H48" s="265">
        <v>84.63</v>
      </c>
      <c r="I48" s="265">
        <v>1.18</v>
      </c>
      <c r="J48" s="265">
        <v>65</v>
      </c>
    </row>
    <row r="49" spans="1:10" ht="15" customHeight="1">
      <c r="A49" s="288"/>
      <c r="B49" s="256"/>
      <c r="C49" s="256" t="s">
        <v>942</v>
      </c>
      <c r="D49" s="256"/>
      <c r="E49" s="300" t="s">
        <v>943</v>
      </c>
      <c r="F49" s="265">
        <f t="shared" si="1"/>
        <v>657.92</v>
      </c>
      <c r="G49" s="265">
        <v>572.11</v>
      </c>
      <c r="H49" s="265">
        <v>84.63</v>
      </c>
      <c r="I49" s="265">
        <v>1.18</v>
      </c>
      <c r="J49" s="265"/>
    </row>
    <row r="50" spans="1:10" ht="15" customHeight="1">
      <c r="A50" s="288"/>
      <c r="B50" s="256"/>
      <c r="C50" s="256"/>
      <c r="D50" s="256" t="s">
        <v>944</v>
      </c>
      <c r="E50" s="300" t="s">
        <v>945</v>
      </c>
      <c r="F50" s="265">
        <f t="shared" si="1"/>
        <v>657.92</v>
      </c>
      <c r="G50" s="265">
        <v>572.11</v>
      </c>
      <c r="H50" s="265">
        <v>84.63</v>
      </c>
      <c r="I50" s="265">
        <v>1.18</v>
      </c>
      <c r="J50" s="265"/>
    </row>
    <row r="51" spans="1:10" ht="15" customHeight="1">
      <c r="A51" s="288"/>
      <c r="B51" s="256"/>
      <c r="C51" s="256" t="s">
        <v>946</v>
      </c>
      <c r="D51" s="256"/>
      <c r="E51" s="300" t="s">
        <v>947</v>
      </c>
      <c r="F51" s="265">
        <f t="shared" si="1"/>
        <v>65</v>
      </c>
      <c r="G51" s="265"/>
      <c r="H51" s="265"/>
      <c r="I51" s="265"/>
      <c r="J51" s="265">
        <v>65</v>
      </c>
    </row>
    <row r="52" spans="1:10" ht="15" customHeight="1">
      <c r="A52" s="288"/>
      <c r="B52" s="256"/>
      <c r="C52" s="256"/>
      <c r="D52" s="256" t="s">
        <v>948</v>
      </c>
      <c r="E52" s="300" t="s">
        <v>949</v>
      </c>
      <c r="F52" s="265">
        <f t="shared" si="1"/>
        <v>65</v>
      </c>
      <c r="G52" s="265"/>
      <c r="H52" s="265"/>
      <c r="I52" s="265"/>
      <c r="J52" s="265">
        <v>65</v>
      </c>
    </row>
    <row r="53" spans="1:10" ht="15" customHeight="1">
      <c r="A53" s="288"/>
      <c r="B53" s="256" t="s">
        <v>950</v>
      </c>
      <c r="C53" s="256"/>
      <c r="D53" s="256"/>
      <c r="E53" s="298" t="s">
        <v>65</v>
      </c>
      <c r="F53" s="265">
        <f t="shared" si="1"/>
        <v>156.94</v>
      </c>
      <c r="G53" s="265">
        <v>104.74</v>
      </c>
      <c r="H53" s="265">
        <v>3.96</v>
      </c>
      <c r="I53" s="265">
        <v>48.24</v>
      </c>
      <c r="J53" s="265"/>
    </row>
    <row r="54" spans="1:10" ht="15" customHeight="1">
      <c r="A54" s="288"/>
      <c r="B54" s="256"/>
      <c r="C54" s="256" t="s">
        <v>951</v>
      </c>
      <c r="D54" s="256"/>
      <c r="E54" s="298" t="s">
        <v>31</v>
      </c>
      <c r="F54" s="265">
        <f t="shared" si="1"/>
        <v>156.94</v>
      </c>
      <c r="G54" s="265">
        <v>104.74</v>
      </c>
      <c r="H54" s="265">
        <v>3.96</v>
      </c>
      <c r="I54" s="265">
        <v>48.24</v>
      </c>
      <c r="J54" s="265"/>
    </row>
    <row r="55" spans="1:10" ht="15" customHeight="1">
      <c r="A55" s="288"/>
      <c r="B55" s="256"/>
      <c r="C55" s="256"/>
      <c r="D55" s="256" t="s">
        <v>75</v>
      </c>
      <c r="E55" s="298" t="s">
        <v>32</v>
      </c>
      <c r="F55" s="265"/>
      <c r="G55" s="265"/>
      <c r="H55" s="265"/>
      <c r="I55" s="265"/>
      <c r="J55" s="265"/>
    </row>
    <row r="56" spans="1:10" ht="15" customHeight="1">
      <c r="A56" s="288"/>
      <c r="B56" s="256"/>
      <c r="C56" s="256"/>
      <c r="D56" s="256" t="s">
        <v>953</v>
      </c>
      <c r="E56" s="298" t="s">
        <v>33</v>
      </c>
      <c r="F56" s="265">
        <f>SUM(G56:J56)</f>
        <v>52.2</v>
      </c>
      <c r="G56" s="265"/>
      <c r="H56" s="265">
        <v>3.96</v>
      </c>
      <c r="I56" s="302">
        <v>48.24</v>
      </c>
      <c r="J56" s="265"/>
    </row>
    <row r="57" spans="1:10" ht="15" customHeight="1">
      <c r="A57" s="288"/>
      <c r="B57" s="256"/>
      <c r="C57" s="256"/>
      <c r="D57" s="256" t="s">
        <v>951</v>
      </c>
      <c r="E57" s="298" t="s">
        <v>34</v>
      </c>
      <c r="F57" s="265">
        <f>SUM(G57:J57)</f>
        <v>104.74</v>
      </c>
      <c r="G57" s="265">
        <v>104.74</v>
      </c>
      <c r="H57" s="265"/>
      <c r="I57" s="265"/>
      <c r="J57" s="265"/>
    </row>
    <row r="58" spans="1:10" ht="15" customHeight="1">
      <c r="A58" s="288"/>
      <c r="B58" s="256" t="s">
        <v>954</v>
      </c>
      <c r="C58" s="256"/>
      <c r="D58" s="256"/>
      <c r="E58" s="298" t="s">
        <v>70</v>
      </c>
      <c r="F58" s="265">
        <f>SUM(G58:J58)</f>
        <v>67.81</v>
      </c>
      <c r="G58" s="265">
        <v>67.81</v>
      </c>
      <c r="H58" s="265"/>
      <c r="I58" s="265"/>
      <c r="J58" s="265"/>
    </row>
    <row r="59" spans="1:10" ht="15" customHeight="1">
      <c r="A59" s="288"/>
      <c r="B59" s="256"/>
      <c r="C59" s="256" t="s">
        <v>955</v>
      </c>
      <c r="D59" s="256"/>
      <c r="E59" s="298" t="s">
        <v>35</v>
      </c>
      <c r="F59" s="265">
        <f>SUM(G59:J59)</f>
        <v>67.81</v>
      </c>
      <c r="G59" s="265">
        <v>67.81</v>
      </c>
      <c r="H59" s="265"/>
      <c r="I59" s="265"/>
      <c r="J59" s="265"/>
    </row>
    <row r="60" spans="1:10" ht="15" customHeight="1">
      <c r="A60" s="288"/>
      <c r="B60" s="256"/>
      <c r="C60" s="256"/>
      <c r="D60" s="256" t="s">
        <v>75</v>
      </c>
      <c r="E60" s="298" t="s">
        <v>36</v>
      </c>
      <c r="F60" s="265"/>
      <c r="G60" s="265"/>
      <c r="H60" s="265"/>
      <c r="I60" s="265"/>
      <c r="J60" s="265"/>
    </row>
    <row r="61" spans="1:10" ht="15" customHeight="1">
      <c r="A61" s="288"/>
      <c r="B61" s="256"/>
      <c r="C61" s="256"/>
      <c r="D61" s="256" t="s">
        <v>953</v>
      </c>
      <c r="E61" s="298" t="s">
        <v>37</v>
      </c>
      <c r="F61" s="265">
        <f>SUM(G61:J61)</f>
        <v>67.81</v>
      </c>
      <c r="G61" s="265">
        <v>67.81</v>
      </c>
      <c r="H61" s="265"/>
      <c r="I61" s="265"/>
      <c r="J61" s="265"/>
    </row>
    <row r="62" spans="1:10" ht="15" customHeight="1">
      <c r="A62" s="288"/>
      <c r="B62" s="256" t="s">
        <v>956</v>
      </c>
      <c r="C62" s="256"/>
      <c r="D62" s="256"/>
      <c r="E62" s="298" t="s">
        <v>74</v>
      </c>
      <c r="F62" s="265">
        <f>SUM(G62:J62)</f>
        <v>62.12</v>
      </c>
      <c r="G62" s="265">
        <v>62.12</v>
      </c>
      <c r="H62" s="265"/>
      <c r="I62" s="265"/>
      <c r="J62" s="265"/>
    </row>
    <row r="63" spans="1:10" ht="15" customHeight="1">
      <c r="A63" s="288"/>
      <c r="B63" s="256"/>
      <c r="C63" s="256" t="s">
        <v>953</v>
      </c>
      <c r="D63" s="256"/>
      <c r="E63" s="298" t="s">
        <v>40</v>
      </c>
      <c r="F63" s="265">
        <f>SUM(G63:J63)</f>
        <v>62.12</v>
      </c>
      <c r="G63" s="265">
        <v>62.12</v>
      </c>
      <c r="H63" s="265"/>
      <c r="I63" s="265"/>
      <c r="J63" s="265"/>
    </row>
    <row r="64" spans="1:10" ht="15" customHeight="1">
      <c r="A64" s="303"/>
      <c r="B64" s="256"/>
      <c r="C64" s="256"/>
      <c r="D64" s="256" t="s">
        <v>957</v>
      </c>
      <c r="E64" s="298" t="s">
        <v>41</v>
      </c>
      <c r="F64" s="265">
        <f>SUM(G64:J64)</f>
        <v>62.12</v>
      </c>
      <c r="G64" s="302">
        <v>62.12</v>
      </c>
      <c r="H64" s="265"/>
      <c r="I64" s="265"/>
      <c r="J64" s="265"/>
    </row>
    <row r="65" spans="1:10" ht="15" customHeight="1">
      <c r="A65" s="283" t="s">
        <v>1078</v>
      </c>
      <c r="B65" s="252"/>
      <c r="C65" s="252"/>
      <c r="D65" s="252"/>
      <c r="E65" s="299"/>
      <c r="F65" s="275">
        <f>F66+F71+F75+F78</f>
        <v>2149.29</v>
      </c>
      <c r="G65" s="275">
        <f>G66+G71+G75+G78</f>
        <v>1862.43</v>
      </c>
      <c r="H65" s="275">
        <f>H66+H71+H75+H78</f>
        <v>123.94</v>
      </c>
      <c r="I65" s="275">
        <f>I66+I71+I75+I78</f>
        <v>67.92</v>
      </c>
      <c r="J65" s="275">
        <f>J66+J71+J75+J78</f>
        <v>95</v>
      </c>
    </row>
    <row r="66" spans="1:10" ht="15" customHeight="1">
      <c r="A66" s="288"/>
      <c r="B66" s="307">
        <v>205</v>
      </c>
      <c r="C66" s="307"/>
      <c r="D66" s="307"/>
      <c r="E66" s="288" t="s">
        <v>894</v>
      </c>
      <c r="F66" s="308">
        <v>1551.17</v>
      </c>
      <c r="G66" s="308">
        <v>1334.57</v>
      </c>
      <c r="H66" s="308">
        <v>117.46</v>
      </c>
      <c r="I66" s="308">
        <v>4.14</v>
      </c>
      <c r="J66" s="259">
        <v>95</v>
      </c>
    </row>
    <row r="67" spans="1:10" ht="15" customHeight="1">
      <c r="A67" s="288"/>
      <c r="B67" s="307"/>
      <c r="C67" s="307">
        <v>3</v>
      </c>
      <c r="D67" s="307"/>
      <c r="E67" s="288" t="s">
        <v>929</v>
      </c>
      <c r="F67" s="308">
        <f>SUM(G67:J67)</f>
        <v>1456.17</v>
      </c>
      <c r="G67" s="308">
        <v>1334.57</v>
      </c>
      <c r="H67" s="308">
        <v>117.46</v>
      </c>
      <c r="I67" s="308">
        <v>4.14</v>
      </c>
      <c r="J67" s="259"/>
    </row>
    <row r="68" spans="1:10" ht="15" customHeight="1">
      <c r="A68" s="288"/>
      <c r="B68" s="307"/>
      <c r="C68" s="307"/>
      <c r="D68" s="307">
        <v>4</v>
      </c>
      <c r="E68" s="288" t="s">
        <v>930</v>
      </c>
      <c r="F68" s="308">
        <f>SUM(G68:J68)</f>
        <v>1456.17</v>
      </c>
      <c r="G68" s="308">
        <v>1334.57</v>
      </c>
      <c r="H68" s="308">
        <v>117.46</v>
      </c>
      <c r="I68" s="308">
        <v>4.14</v>
      </c>
      <c r="J68" s="259"/>
    </row>
    <row r="69" spans="1:10" ht="15" customHeight="1">
      <c r="A69" s="288"/>
      <c r="B69" s="307"/>
      <c r="C69" s="307">
        <v>9</v>
      </c>
      <c r="D69" s="307"/>
      <c r="E69" s="298" t="s">
        <v>932</v>
      </c>
      <c r="F69" s="308">
        <v>95</v>
      </c>
      <c r="G69" s="308"/>
      <c r="H69" s="308"/>
      <c r="I69" s="308"/>
      <c r="J69" s="308">
        <v>95</v>
      </c>
    </row>
    <row r="70" spans="1:10" ht="15" customHeight="1">
      <c r="A70" s="288"/>
      <c r="B70" s="307"/>
      <c r="C70" s="307"/>
      <c r="D70" s="307">
        <v>99</v>
      </c>
      <c r="E70" s="298" t="s">
        <v>934</v>
      </c>
      <c r="F70" s="308">
        <v>95</v>
      </c>
      <c r="G70" s="308"/>
      <c r="H70" s="308"/>
      <c r="I70" s="308"/>
      <c r="J70" s="308">
        <v>95</v>
      </c>
    </row>
    <row r="71" spans="1:10" ht="15" customHeight="1">
      <c r="A71" s="288"/>
      <c r="B71" s="307">
        <v>208</v>
      </c>
      <c r="C71" s="307"/>
      <c r="D71" s="307"/>
      <c r="E71" s="288" t="s">
        <v>964</v>
      </c>
      <c r="F71" s="308">
        <f aca="true" t="shared" si="2" ref="F71:F77">SUM(G71:J71)</f>
        <v>310.65</v>
      </c>
      <c r="G71" s="308">
        <v>240.39</v>
      </c>
      <c r="H71" s="308">
        <v>6.48</v>
      </c>
      <c r="I71" s="308">
        <v>63.78</v>
      </c>
      <c r="J71" s="259"/>
    </row>
    <row r="72" spans="1:10" ht="15" customHeight="1">
      <c r="A72" s="288"/>
      <c r="B72" s="307"/>
      <c r="C72" s="307">
        <v>5</v>
      </c>
      <c r="D72" s="307"/>
      <c r="E72" s="288" t="s">
        <v>966</v>
      </c>
      <c r="F72" s="308">
        <f t="shared" si="2"/>
        <v>310.65</v>
      </c>
      <c r="G72" s="308">
        <v>240.39</v>
      </c>
      <c r="H72" s="308">
        <v>6.48</v>
      </c>
      <c r="I72" s="308">
        <v>63.78</v>
      </c>
      <c r="J72" s="259"/>
    </row>
    <row r="73" spans="1:10" ht="15" customHeight="1">
      <c r="A73" s="288"/>
      <c r="B73" s="307"/>
      <c r="C73" s="307"/>
      <c r="D73" s="307">
        <v>2</v>
      </c>
      <c r="E73" s="288" t="s">
        <v>968</v>
      </c>
      <c r="F73" s="308">
        <f t="shared" si="2"/>
        <v>70.26</v>
      </c>
      <c r="G73" s="308">
        <v>0</v>
      </c>
      <c r="H73" s="308">
        <v>6.48</v>
      </c>
      <c r="I73" s="308">
        <v>63.78</v>
      </c>
      <c r="J73" s="259"/>
    </row>
    <row r="74" spans="1:10" ht="15" customHeight="1">
      <c r="A74" s="288"/>
      <c r="B74" s="307"/>
      <c r="C74" s="307"/>
      <c r="D74" s="307">
        <v>5</v>
      </c>
      <c r="E74" s="288" t="s">
        <v>1079</v>
      </c>
      <c r="F74" s="308">
        <f t="shared" si="2"/>
        <v>240.39</v>
      </c>
      <c r="G74" s="308">
        <v>240.39</v>
      </c>
      <c r="H74" s="308">
        <v>0</v>
      </c>
      <c r="I74" s="308">
        <v>0</v>
      </c>
      <c r="J74" s="259"/>
    </row>
    <row r="75" spans="1:10" ht="15" customHeight="1">
      <c r="A75" s="288"/>
      <c r="B75" s="307">
        <v>210</v>
      </c>
      <c r="C75" s="307"/>
      <c r="D75" s="307"/>
      <c r="E75" s="288" t="s">
        <v>972</v>
      </c>
      <c r="F75" s="308">
        <f t="shared" si="2"/>
        <v>142.46</v>
      </c>
      <c r="G75" s="308">
        <v>142.46</v>
      </c>
      <c r="H75" s="308">
        <v>0</v>
      </c>
      <c r="I75" s="308">
        <v>0</v>
      </c>
      <c r="J75" s="259"/>
    </row>
    <row r="76" spans="1:10" ht="15" customHeight="1">
      <c r="A76" s="288"/>
      <c r="B76" s="307"/>
      <c r="C76" s="307">
        <v>11</v>
      </c>
      <c r="D76" s="307"/>
      <c r="E76" s="288" t="s">
        <v>1080</v>
      </c>
      <c r="F76" s="308">
        <f t="shared" si="2"/>
        <v>142.46</v>
      </c>
      <c r="G76" s="308">
        <v>142.46</v>
      </c>
      <c r="H76" s="308">
        <v>0</v>
      </c>
      <c r="I76" s="308">
        <v>0</v>
      </c>
      <c r="J76" s="259"/>
    </row>
    <row r="77" spans="1:10" ht="15" customHeight="1">
      <c r="A77" s="288"/>
      <c r="B77" s="307"/>
      <c r="C77" s="307"/>
      <c r="D77" s="307">
        <v>2</v>
      </c>
      <c r="E77" s="288" t="s">
        <v>1081</v>
      </c>
      <c r="F77" s="308">
        <f t="shared" si="2"/>
        <v>142.46</v>
      </c>
      <c r="G77" s="308">
        <v>142.46</v>
      </c>
      <c r="H77" s="308">
        <v>0</v>
      </c>
      <c r="I77" s="308">
        <v>0</v>
      </c>
      <c r="J77" s="259"/>
    </row>
    <row r="78" spans="1:10" ht="15" customHeight="1">
      <c r="A78" s="288"/>
      <c r="B78" s="307">
        <v>221</v>
      </c>
      <c r="C78" s="307"/>
      <c r="D78" s="307"/>
      <c r="E78" s="288" t="s">
        <v>977</v>
      </c>
      <c r="F78" s="308">
        <v>145.01</v>
      </c>
      <c r="G78" s="308">
        <v>145.01</v>
      </c>
      <c r="H78" s="308">
        <v>0</v>
      </c>
      <c r="I78" s="308">
        <v>0</v>
      </c>
      <c r="J78" s="259"/>
    </row>
    <row r="79" spans="1:10" ht="15" customHeight="1">
      <c r="A79" s="288"/>
      <c r="B79" s="307"/>
      <c r="C79" s="307">
        <v>2</v>
      </c>
      <c r="D79" s="307"/>
      <c r="E79" s="288" t="s">
        <v>1040</v>
      </c>
      <c r="F79" s="308">
        <v>145.01</v>
      </c>
      <c r="G79" s="308">
        <v>145.01</v>
      </c>
      <c r="H79" s="308">
        <v>0</v>
      </c>
      <c r="I79" s="308">
        <v>0</v>
      </c>
      <c r="J79" s="259"/>
    </row>
    <row r="80" spans="1:10" ht="15" customHeight="1">
      <c r="A80" s="288"/>
      <c r="B80" s="307"/>
      <c r="C80" s="307"/>
      <c r="D80" s="307">
        <v>1</v>
      </c>
      <c r="E80" s="288" t="s">
        <v>1041</v>
      </c>
      <c r="F80" s="308">
        <f>SUM(G80:J80)</f>
        <v>145.01</v>
      </c>
      <c r="G80" s="308">
        <v>145.01</v>
      </c>
      <c r="H80" s="308">
        <v>0</v>
      </c>
      <c r="I80" s="308">
        <v>0</v>
      </c>
      <c r="J80" s="259"/>
    </row>
    <row r="81" spans="1:10" ht="15" customHeight="1">
      <c r="A81" s="283" t="s">
        <v>646</v>
      </c>
      <c r="B81" s="248"/>
      <c r="C81" s="248"/>
      <c r="D81" s="248"/>
      <c r="E81" s="249"/>
      <c r="F81" s="363">
        <f>SUM(G81:J81)</f>
        <v>2935.5099999999998</v>
      </c>
      <c r="G81" s="309">
        <f>SUM(G82,G87,G91,G94)</f>
        <v>2043.12</v>
      </c>
      <c r="H81" s="309">
        <v>345.21</v>
      </c>
      <c r="I81" s="309">
        <v>30.18</v>
      </c>
      <c r="J81" s="309">
        <v>517</v>
      </c>
    </row>
    <row r="82" spans="1:10" ht="15" customHeight="1">
      <c r="A82" s="288"/>
      <c r="B82" s="256" t="s">
        <v>901</v>
      </c>
      <c r="C82" s="256"/>
      <c r="D82" s="256"/>
      <c r="E82" s="300" t="s">
        <v>894</v>
      </c>
      <c r="F82" s="364">
        <f>SUM(G82:J82)</f>
        <v>2368.43</v>
      </c>
      <c r="G82" s="258">
        <v>1506.32</v>
      </c>
      <c r="H82" s="258">
        <v>342.55</v>
      </c>
      <c r="I82" s="258">
        <v>2.56</v>
      </c>
      <c r="J82" s="258">
        <v>517</v>
      </c>
    </row>
    <row r="83" spans="1:10" ht="15" customHeight="1">
      <c r="A83" s="288"/>
      <c r="B83" s="256"/>
      <c r="C83" s="256" t="s">
        <v>902</v>
      </c>
      <c r="D83" s="256"/>
      <c r="E83" s="300" t="s">
        <v>896</v>
      </c>
      <c r="F83" s="258">
        <f>SUM(G83:J83)</f>
        <v>1861.4299999999998</v>
      </c>
      <c r="G83" s="258">
        <v>1506.32</v>
      </c>
      <c r="H83" s="258">
        <v>342.55</v>
      </c>
      <c r="I83" s="258">
        <v>2.56</v>
      </c>
      <c r="J83" s="258">
        <v>10</v>
      </c>
    </row>
    <row r="84" spans="1:10" ht="15" customHeight="1">
      <c r="A84" s="288"/>
      <c r="B84" s="256"/>
      <c r="C84" s="256"/>
      <c r="D84" s="256" t="s">
        <v>903</v>
      </c>
      <c r="E84" s="300" t="s">
        <v>898</v>
      </c>
      <c r="F84" s="258">
        <f>SUM(G84:J84)</f>
        <v>1861.4299999999998</v>
      </c>
      <c r="G84" s="258">
        <v>1506.32</v>
      </c>
      <c r="H84" s="258">
        <v>342.55</v>
      </c>
      <c r="I84" s="258">
        <v>2.56</v>
      </c>
      <c r="J84" s="258">
        <v>10</v>
      </c>
    </row>
    <row r="85" spans="1:10" ht="15" customHeight="1">
      <c r="A85" s="288"/>
      <c r="B85" s="256"/>
      <c r="C85" s="256" t="s">
        <v>931</v>
      </c>
      <c r="D85" s="256"/>
      <c r="E85" s="300" t="s">
        <v>932</v>
      </c>
      <c r="F85" s="258">
        <f>SUM(G85:J85)</f>
        <v>507</v>
      </c>
      <c r="G85" s="259"/>
      <c r="H85" s="259"/>
      <c r="I85" s="259"/>
      <c r="J85" s="258">
        <v>507</v>
      </c>
    </row>
    <row r="86" spans="1:10" ht="15" customHeight="1">
      <c r="A86" s="288"/>
      <c r="B86" s="256"/>
      <c r="C86" s="256"/>
      <c r="D86" s="256" t="s">
        <v>933</v>
      </c>
      <c r="E86" s="300" t="s">
        <v>1082</v>
      </c>
      <c r="F86" s="258">
        <f>SUM(G86:J86)</f>
        <v>507</v>
      </c>
      <c r="G86" s="259"/>
      <c r="H86" s="259"/>
      <c r="I86" s="259"/>
      <c r="J86" s="258">
        <v>507</v>
      </c>
    </row>
    <row r="87" spans="1:10" ht="15" customHeight="1">
      <c r="A87" s="288"/>
      <c r="B87" s="256" t="s">
        <v>935</v>
      </c>
      <c r="C87" s="256"/>
      <c r="D87" s="256"/>
      <c r="E87" s="300" t="s">
        <v>964</v>
      </c>
      <c r="F87" s="258">
        <v>300.17</v>
      </c>
      <c r="G87" s="258">
        <v>269.89</v>
      </c>
      <c r="H87" s="258">
        <v>2.66</v>
      </c>
      <c r="I87" s="258">
        <v>27.62</v>
      </c>
      <c r="J87" s="259"/>
    </row>
    <row r="88" spans="1:10" ht="15" customHeight="1">
      <c r="A88" s="288"/>
      <c r="B88" s="256"/>
      <c r="C88" s="256" t="s">
        <v>936</v>
      </c>
      <c r="D88" s="256"/>
      <c r="E88" s="300" t="s">
        <v>966</v>
      </c>
      <c r="F88" s="258">
        <v>300.17</v>
      </c>
      <c r="G88" s="258">
        <v>269.89</v>
      </c>
      <c r="H88" s="258">
        <v>2.66</v>
      </c>
      <c r="I88" s="258">
        <v>27.62</v>
      </c>
      <c r="J88" s="259"/>
    </row>
    <row r="89" spans="1:10" ht="15" customHeight="1">
      <c r="A89" s="288"/>
      <c r="B89" s="256"/>
      <c r="C89" s="256"/>
      <c r="D89" s="256" t="s">
        <v>895</v>
      </c>
      <c r="E89" s="300" t="s">
        <v>968</v>
      </c>
      <c r="F89" s="258">
        <f>SUM(G89:J89)</f>
        <v>30.28</v>
      </c>
      <c r="G89" s="259"/>
      <c r="H89" s="258">
        <v>2.66</v>
      </c>
      <c r="I89" s="258">
        <v>27.62</v>
      </c>
      <c r="J89" s="259"/>
    </row>
    <row r="90" spans="1:10" ht="15" customHeight="1">
      <c r="A90" s="288"/>
      <c r="B90" s="256"/>
      <c r="C90" s="256"/>
      <c r="D90" s="256" t="s">
        <v>936</v>
      </c>
      <c r="E90" s="300" t="s">
        <v>1079</v>
      </c>
      <c r="F90" s="258">
        <f>SUM(G90:J90)</f>
        <v>269.89</v>
      </c>
      <c r="G90" s="258">
        <v>269.89</v>
      </c>
      <c r="H90" s="259"/>
      <c r="I90" s="259"/>
      <c r="J90" s="259"/>
    </row>
    <row r="91" spans="1:10" ht="15" customHeight="1">
      <c r="A91" s="288"/>
      <c r="B91" s="256" t="s">
        <v>937</v>
      </c>
      <c r="C91" s="256"/>
      <c r="D91" s="256"/>
      <c r="E91" s="300" t="s">
        <v>972</v>
      </c>
      <c r="F91" s="258">
        <v>103.28</v>
      </c>
      <c r="G91" s="258">
        <v>103.28</v>
      </c>
      <c r="H91" s="259"/>
      <c r="I91" s="259"/>
      <c r="J91" s="259"/>
    </row>
    <row r="92" spans="1:10" ht="15" customHeight="1">
      <c r="A92" s="288"/>
      <c r="B92" s="256"/>
      <c r="C92" s="256" t="s">
        <v>999</v>
      </c>
      <c r="D92" s="256"/>
      <c r="E92" s="300" t="s">
        <v>1080</v>
      </c>
      <c r="F92" s="258">
        <v>103.28</v>
      </c>
      <c r="G92" s="258">
        <v>103.28</v>
      </c>
      <c r="H92" s="259"/>
      <c r="I92" s="259"/>
      <c r="J92" s="259"/>
    </row>
    <row r="93" spans="1:10" ht="15" customHeight="1">
      <c r="A93" s="288"/>
      <c r="B93" s="256"/>
      <c r="C93" s="256"/>
      <c r="D93" s="256" t="s">
        <v>902</v>
      </c>
      <c r="E93" s="300" t="s">
        <v>1081</v>
      </c>
      <c r="F93" s="258">
        <v>103.28</v>
      </c>
      <c r="G93" s="258">
        <v>103.28</v>
      </c>
      <c r="H93" s="259"/>
      <c r="I93" s="259"/>
      <c r="J93" s="259"/>
    </row>
    <row r="94" spans="1:10" ht="15" customHeight="1">
      <c r="A94" s="288"/>
      <c r="B94" s="256" t="s">
        <v>939</v>
      </c>
      <c r="C94" s="256"/>
      <c r="D94" s="256"/>
      <c r="E94" s="300" t="s">
        <v>977</v>
      </c>
      <c r="F94" s="258">
        <f>SUM(G94:J94)</f>
        <v>163.63</v>
      </c>
      <c r="G94" s="258">
        <v>163.63</v>
      </c>
      <c r="H94" s="259"/>
      <c r="I94" s="259"/>
      <c r="J94" s="259"/>
    </row>
    <row r="95" spans="1:10" ht="15" customHeight="1">
      <c r="A95" s="288"/>
      <c r="B95" s="256"/>
      <c r="C95" s="256" t="s">
        <v>895</v>
      </c>
      <c r="D95" s="256"/>
      <c r="E95" s="300" t="s">
        <v>1040</v>
      </c>
      <c r="F95" s="258">
        <f>SUM(G95:J95)</f>
        <v>163.63</v>
      </c>
      <c r="G95" s="258">
        <v>163.63</v>
      </c>
      <c r="H95" s="259"/>
      <c r="I95" s="259"/>
      <c r="J95" s="259"/>
    </row>
    <row r="96" spans="1:10" ht="15" customHeight="1">
      <c r="A96" s="303"/>
      <c r="B96" s="256"/>
      <c r="C96" s="256"/>
      <c r="D96" s="256" t="s">
        <v>926</v>
      </c>
      <c r="E96" s="300" t="s">
        <v>1041</v>
      </c>
      <c r="F96" s="258">
        <f>SUM(G96:J96)</f>
        <v>163.63</v>
      </c>
      <c r="G96" s="258">
        <v>163.63</v>
      </c>
      <c r="H96" s="259"/>
      <c r="I96" s="259"/>
      <c r="J96" s="259"/>
    </row>
    <row r="97" spans="1:10" ht="15" customHeight="1">
      <c r="A97" s="283" t="s">
        <v>662</v>
      </c>
      <c r="B97" s="248"/>
      <c r="C97" s="248"/>
      <c r="D97" s="248"/>
      <c r="E97" s="249"/>
      <c r="F97" s="359">
        <f>F98+F103+F107+F110</f>
        <v>3566.2599999999998</v>
      </c>
      <c r="G97" s="359">
        <f>G98+G103+G107+G110</f>
        <v>2743.18</v>
      </c>
      <c r="H97" s="359">
        <f>H98+H103+H107+H110</f>
        <v>472.34999999999997</v>
      </c>
      <c r="I97" s="359">
        <f>I98+I103+I107+I110</f>
        <v>50.73</v>
      </c>
      <c r="J97" s="359">
        <f>J98+J103+J107+J110</f>
        <v>300</v>
      </c>
    </row>
    <row r="98" spans="1:10" ht="15" customHeight="1">
      <c r="A98" s="288"/>
      <c r="B98" s="256" t="s">
        <v>901</v>
      </c>
      <c r="C98" s="256"/>
      <c r="D98" s="256"/>
      <c r="E98" s="314" t="s">
        <v>894</v>
      </c>
      <c r="F98" s="263">
        <f>SUM(G98:J98)</f>
        <v>2793.0099999999998</v>
      </c>
      <c r="G98" s="263">
        <v>2020.43</v>
      </c>
      <c r="H98" s="263">
        <v>468.9</v>
      </c>
      <c r="I98" s="263">
        <v>3.68</v>
      </c>
      <c r="J98" s="263">
        <v>300</v>
      </c>
    </row>
    <row r="99" spans="1:10" ht="15" customHeight="1">
      <c r="A99" s="288"/>
      <c r="B99" s="256"/>
      <c r="C99" s="256" t="s">
        <v>902</v>
      </c>
      <c r="D99" s="256"/>
      <c r="E99" s="314" t="s">
        <v>896</v>
      </c>
      <c r="F99" s="263">
        <f aca="true" t="shared" si="3" ref="F99:F112">SUM(G99:J99)</f>
        <v>2528.0099999999998</v>
      </c>
      <c r="G99" s="263">
        <v>2020.43</v>
      </c>
      <c r="H99" s="263">
        <v>468.9</v>
      </c>
      <c r="I99" s="263">
        <v>3.68</v>
      </c>
      <c r="J99" s="263">
        <v>35</v>
      </c>
    </row>
    <row r="100" spans="1:10" ht="15" customHeight="1">
      <c r="A100" s="288"/>
      <c r="B100" s="256"/>
      <c r="C100" s="256"/>
      <c r="D100" s="256" t="s">
        <v>903</v>
      </c>
      <c r="E100" s="314" t="s">
        <v>898</v>
      </c>
      <c r="F100" s="263">
        <f t="shared" si="3"/>
        <v>2528.0099999999998</v>
      </c>
      <c r="G100" s="263">
        <v>2020.43</v>
      </c>
      <c r="H100" s="263">
        <v>468.9</v>
      </c>
      <c r="I100" s="263">
        <v>3.68</v>
      </c>
      <c r="J100" s="263">
        <v>35</v>
      </c>
    </row>
    <row r="101" spans="1:10" ht="15" customHeight="1">
      <c r="A101" s="288"/>
      <c r="B101" s="256"/>
      <c r="C101" s="256" t="s">
        <v>925</v>
      </c>
      <c r="D101" s="256"/>
      <c r="E101" s="314" t="s">
        <v>932</v>
      </c>
      <c r="F101" s="263">
        <f t="shared" si="3"/>
        <v>265</v>
      </c>
      <c r="G101" s="263"/>
      <c r="H101" s="263"/>
      <c r="I101" s="263"/>
      <c r="J101" s="263">
        <v>265</v>
      </c>
    </row>
    <row r="102" spans="1:10" ht="15" customHeight="1">
      <c r="A102" s="288"/>
      <c r="B102" s="256"/>
      <c r="C102" s="256"/>
      <c r="D102" s="256" t="s">
        <v>920</v>
      </c>
      <c r="E102" s="314" t="s">
        <v>934</v>
      </c>
      <c r="F102" s="263">
        <f t="shared" si="3"/>
        <v>265</v>
      </c>
      <c r="G102" s="263"/>
      <c r="H102" s="263"/>
      <c r="I102" s="263"/>
      <c r="J102" s="263">
        <v>265</v>
      </c>
    </row>
    <row r="103" spans="1:10" ht="15" customHeight="1">
      <c r="A103" s="288"/>
      <c r="B103" s="256" t="s">
        <v>921</v>
      </c>
      <c r="C103" s="256"/>
      <c r="D103" s="256"/>
      <c r="E103" s="298" t="s">
        <v>65</v>
      </c>
      <c r="F103" s="263">
        <f t="shared" si="3"/>
        <v>416.07</v>
      </c>
      <c r="G103" s="263">
        <v>365.57</v>
      </c>
      <c r="H103" s="263">
        <v>3.45</v>
      </c>
      <c r="I103" s="263">
        <v>47.05</v>
      </c>
      <c r="J103" s="263"/>
    </row>
    <row r="104" spans="1:10" ht="15" customHeight="1">
      <c r="A104" s="288"/>
      <c r="B104" s="256"/>
      <c r="C104" s="256" t="s">
        <v>922</v>
      </c>
      <c r="D104" s="256"/>
      <c r="E104" s="298" t="s">
        <v>31</v>
      </c>
      <c r="F104" s="263">
        <f t="shared" si="3"/>
        <v>416.07</v>
      </c>
      <c r="G104" s="263">
        <v>365.57</v>
      </c>
      <c r="H104" s="263">
        <v>3.45</v>
      </c>
      <c r="I104" s="263">
        <v>47.05</v>
      </c>
      <c r="J104" s="263"/>
    </row>
    <row r="105" spans="1:10" ht="15" customHeight="1">
      <c r="A105" s="288"/>
      <c r="B105" s="256"/>
      <c r="C105" s="256"/>
      <c r="D105" s="256" t="s">
        <v>902</v>
      </c>
      <c r="E105" s="298" t="s">
        <v>33</v>
      </c>
      <c r="F105" s="263">
        <f t="shared" si="3"/>
        <v>50.5</v>
      </c>
      <c r="G105" s="263"/>
      <c r="H105" s="263">
        <v>3.45</v>
      </c>
      <c r="I105" s="263">
        <v>47.05</v>
      </c>
      <c r="J105" s="263"/>
    </row>
    <row r="106" spans="1:10" ht="15" customHeight="1">
      <c r="A106" s="288"/>
      <c r="B106" s="256"/>
      <c r="C106" s="256"/>
      <c r="D106" s="256" t="s">
        <v>922</v>
      </c>
      <c r="E106" s="298" t="s">
        <v>34</v>
      </c>
      <c r="F106" s="263">
        <f t="shared" si="3"/>
        <v>365.57</v>
      </c>
      <c r="G106" s="263">
        <v>365.57</v>
      </c>
      <c r="H106" s="263"/>
      <c r="I106" s="263"/>
      <c r="J106" s="263"/>
    </row>
    <row r="107" spans="1:10" ht="15" customHeight="1">
      <c r="A107" s="288"/>
      <c r="B107" s="256" t="s">
        <v>981</v>
      </c>
      <c r="C107" s="256"/>
      <c r="D107" s="256"/>
      <c r="E107" s="298" t="s">
        <v>70</v>
      </c>
      <c r="F107" s="263">
        <f t="shared" si="3"/>
        <v>137.54</v>
      </c>
      <c r="G107" s="263">
        <v>137.54</v>
      </c>
      <c r="H107" s="263"/>
      <c r="I107" s="263"/>
      <c r="J107" s="263"/>
    </row>
    <row r="108" spans="1:10" ht="15" customHeight="1">
      <c r="A108" s="288"/>
      <c r="B108" s="256"/>
      <c r="C108" s="256" t="s">
        <v>938</v>
      </c>
      <c r="D108" s="256"/>
      <c r="E108" s="298" t="s">
        <v>35</v>
      </c>
      <c r="F108" s="263">
        <f t="shared" si="3"/>
        <v>137.54</v>
      </c>
      <c r="G108" s="263">
        <v>137.54</v>
      </c>
      <c r="H108" s="263"/>
      <c r="I108" s="263"/>
      <c r="J108" s="263"/>
    </row>
    <row r="109" spans="1:10" ht="15" customHeight="1">
      <c r="A109" s="288"/>
      <c r="B109" s="256"/>
      <c r="C109" s="256"/>
      <c r="D109" s="256" t="s">
        <v>902</v>
      </c>
      <c r="E109" s="298" t="s">
        <v>37</v>
      </c>
      <c r="F109" s="263">
        <f t="shared" si="3"/>
        <v>137.54</v>
      </c>
      <c r="G109" s="263">
        <v>137.54</v>
      </c>
      <c r="H109" s="263"/>
      <c r="I109" s="263"/>
      <c r="J109" s="263"/>
    </row>
    <row r="110" spans="1:10" ht="15" customHeight="1">
      <c r="A110" s="288"/>
      <c r="B110" s="256" t="s">
        <v>982</v>
      </c>
      <c r="C110" s="256"/>
      <c r="D110" s="256"/>
      <c r="E110" s="298" t="s">
        <v>74</v>
      </c>
      <c r="F110" s="263">
        <f t="shared" si="3"/>
        <v>219.64</v>
      </c>
      <c r="G110" s="263">
        <v>219.64</v>
      </c>
      <c r="H110" s="263"/>
      <c r="I110" s="263"/>
      <c r="J110" s="263"/>
    </row>
    <row r="111" spans="1:10" ht="15" customHeight="1">
      <c r="A111" s="288"/>
      <c r="B111" s="256"/>
      <c r="C111" s="256" t="s">
        <v>902</v>
      </c>
      <c r="D111" s="256"/>
      <c r="E111" s="298" t="s">
        <v>40</v>
      </c>
      <c r="F111" s="263">
        <f t="shared" si="3"/>
        <v>219.64</v>
      </c>
      <c r="G111" s="263">
        <v>219.64</v>
      </c>
      <c r="H111" s="263"/>
      <c r="I111" s="263"/>
      <c r="J111" s="263"/>
    </row>
    <row r="112" spans="1:10" ht="15" customHeight="1">
      <c r="A112" s="303"/>
      <c r="B112" s="256"/>
      <c r="C112" s="256"/>
      <c r="D112" s="256" t="s">
        <v>913</v>
      </c>
      <c r="E112" s="298" t="s">
        <v>41</v>
      </c>
      <c r="F112" s="263">
        <f t="shared" si="3"/>
        <v>219.64</v>
      </c>
      <c r="G112" s="263">
        <v>219.64</v>
      </c>
      <c r="H112" s="263"/>
      <c r="I112" s="263"/>
      <c r="J112" s="263"/>
    </row>
    <row r="113" spans="1:10" ht="15" customHeight="1">
      <c r="A113" s="283" t="s">
        <v>983</v>
      </c>
      <c r="B113" s="252"/>
      <c r="C113" s="252"/>
      <c r="D113" s="252"/>
      <c r="E113" s="299"/>
      <c r="F113" s="273">
        <f>F114+F117+F121+F124</f>
        <v>1852.5099999999998</v>
      </c>
      <c r="G113" s="273">
        <f>G114+G117+G121+G124</f>
        <v>1669.6599999999999</v>
      </c>
      <c r="H113" s="273">
        <f>H114+H117+H121+H124</f>
        <v>151.29000000000002</v>
      </c>
      <c r="I113" s="273">
        <f>I114+I117+I121+I124</f>
        <v>31.56</v>
      </c>
      <c r="J113" s="273">
        <f>J114+J117+J121+J124</f>
        <v>0</v>
      </c>
    </row>
    <row r="114" spans="1:10" ht="15" customHeight="1">
      <c r="A114" s="288"/>
      <c r="B114" s="317">
        <v>205</v>
      </c>
      <c r="C114" s="317"/>
      <c r="D114" s="317"/>
      <c r="E114" s="318" t="s">
        <v>276</v>
      </c>
      <c r="F114" s="365">
        <v>1383.85</v>
      </c>
      <c r="G114" s="365">
        <v>1228.99</v>
      </c>
      <c r="H114" s="366">
        <v>149.27</v>
      </c>
      <c r="I114" s="293">
        <v>5.59</v>
      </c>
      <c r="J114" s="249"/>
    </row>
    <row r="115" spans="1:10" ht="15" customHeight="1">
      <c r="A115" s="252"/>
      <c r="B115" s="317"/>
      <c r="C115" s="317">
        <v>2</v>
      </c>
      <c r="D115" s="317"/>
      <c r="E115" s="318" t="s">
        <v>984</v>
      </c>
      <c r="F115" s="365">
        <v>1383.85</v>
      </c>
      <c r="G115" s="365">
        <v>1228.99</v>
      </c>
      <c r="H115" s="366">
        <v>149.27</v>
      </c>
      <c r="I115" s="293">
        <v>5.59</v>
      </c>
      <c r="J115" s="249"/>
    </row>
    <row r="116" spans="1:10" ht="15" customHeight="1">
      <c r="A116" s="288"/>
      <c r="B116" s="132"/>
      <c r="C116" s="132"/>
      <c r="D116" s="132">
        <v>4</v>
      </c>
      <c r="E116" s="298" t="s">
        <v>197</v>
      </c>
      <c r="F116" s="320">
        <v>1383.85</v>
      </c>
      <c r="G116" s="320">
        <v>1228.99</v>
      </c>
      <c r="H116" s="320">
        <v>149.27</v>
      </c>
      <c r="I116" s="367">
        <v>5.59</v>
      </c>
      <c r="J116" s="259"/>
    </row>
    <row r="117" spans="1:10" ht="15" customHeight="1">
      <c r="A117" s="288"/>
      <c r="B117" s="132">
        <v>208</v>
      </c>
      <c r="C117" s="132"/>
      <c r="D117" s="132"/>
      <c r="E117" s="298" t="s">
        <v>65</v>
      </c>
      <c r="F117" s="320">
        <v>247.76</v>
      </c>
      <c r="G117" s="320">
        <v>219.77</v>
      </c>
      <c r="H117" s="320">
        <v>2.02</v>
      </c>
      <c r="I117" s="367">
        <v>25.97</v>
      </c>
      <c r="J117" s="259"/>
    </row>
    <row r="118" spans="1:10" ht="15" customHeight="1">
      <c r="A118" s="288"/>
      <c r="B118" s="132"/>
      <c r="C118" s="132">
        <v>5</v>
      </c>
      <c r="D118" s="132"/>
      <c r="E118" s="298" t="s">
        <v>31</v>
      </c>
      <c r="F118" s="320">
        <v>247.76</v>
      </c>
      <c r="G118" s="320">
        <v>219.77</v>
      </c>
      <c r="H118" s="320">
        <v>2.02</v>
      </c>
      <c r="I118" s="367">
        <v>25.97</v>
      </c>
      <c r="J118" s="259"/>
    </row>
    <row r="119" spans="1:10" ht="15" customHeight="1">
      <c r="A119" s="288"/>
      <c r="B119" s="132"/>
      <c r="C119" s="132"/>
      <c r="D119" s="132">
        <v>2</v>
      </c>
      <c r="E119" s="298" t="s">
        <v>33</v>
      </c>
      <c r="F119" s="320">
        <v>27.99</v>
      </c>
      <c r="G119" s="320">
        <v>0</v>
      </c>
      <c r="H119" s="320">
        <v>2.02</v>
      </c>
      <c r="I119" s="367">
        <v>25.97</v>
      </c>
      <c r="J119" s="259"/>
    </row>
    <row r="120" spans="1:10" ht="15" customHeight="1">
      <c r="A120" s="288"/>
      <c r="B120" s="132"/>
      <c r="C120" s="132"/>
      <c r="D120" s="132">
        <v>5</v>
      </c>
      <c r="E120" s="298" t="s">
        <v>34</v>
      </c>
      <c r="F120" s="320">
        <v>219.77</v>
      </c>
      <c r="G120" s="320">
        <v>219.77</v>
      </c>
      <c r="H120" s="320">
        <v>0</v>
      </c>
      <c r="I120" s="320">
        <v>0</v>
      </c>
      <c r="J120" s="259"/>
    </row>
    <row r="121" spans="1:10" ht="15" customHeight="1">
      <c r="A121" s="288"/>
      <c r="B121" s="132">
        <v>210</v>
      </c>
      <c r="C121" s="132"/>
      <c r="D121" s="132"/>
      <c r="E121" s="298" t="s">
        <v>70</v>
      </c>
      <c r="F121" s="320">
        <v>87.34</v>
      </c>
      <c r="G121" s="320">
        <v>87.34</v>
      </c>
      <c r="H121" s="320"/>
      <c r="I121" s="320"/>
      <c r="J121" s="259"/>
    </row>
    <row r="122" spans="1:10" ht="15" customHeight="1">
      <c r="A122" s="288"/>
      <c r="B122" s="132"/>
      <c r="C122" s="132">
        <v>11</v>
      </c>
      <c r="D122" s="132"/>
      <c r="E122" s="298" t="s">
        <v>35</v>
      </c>
      <c r="F122" s="320">
        <v>87.34</v>
      </c>
      <c r="G122" s="320">
        <v>87.34</v>
      </c>
      <c r="H122" s="320"/>
      <c r="I122" s="320"/>
      <c r="J122" s="259"/>
    </row>
    <row r="123" spans="1:10" ht="15" customHeight="1">
      <c r="A123" s="288"/>
      <c r="B123" s="132"/>
      <c r="C123" s="132"/>
      <c r="D123" s="132">
        <v>2</v>
      </c>
      <c r="E123" s="298" t="s">
        <v>37</v>
      </c>
      <c r="F123" s="320">
        <v>87.34</v>
      </c>
      <c r="G123" s="320">
        <v>87.34</v>
      </c>
      <c r="H123" s="320"/>
      <c r="I123" s="259"/>
      <c r="J123" s="259"/>
    </row>
    <row r="124" spans="1:10" ht="15" customHeight="1">
      <c r="A124" s="288"/>
      <c r="B124" s="132">
        <v>221</v>
      </c>
      <c r="C124" s="132"/>
      <c r="D124" s="132"/>
      <c r="E124" s="298" t="s">
        <v>74</v>
      </c>
      <c r="F124" s="320">
        <v>133.56</v>
      </c>
      <c r="G124" s="320">
        <v>133.56</v>
      </c>
      <c r="H124" s="320"/>
      <c r="I124" s="259"/>
      <c r="J124" s="259"/>
    </row>
    <row r="125" spans="1:10" ht="15" customHeight="1">
      <c r="A125" s="288"/>
      <c r="B125" s="132"/>
      <c r="C125" s="132">
        <v>2</v>
      </c>
      <c r="D125" s="132"/>
      <c r="E125" s="298" t="s">
        <v>40</v>
      </c>
      <c r="F125" s="320">
        <v>133.56</v>
      </c>
      <c r="G125" s="320">
        <v>133.56</v>
      </c>
      <c r="H125" s="320"/>
      <c r="I125" s="259"/>
      <c r="J125" s="259"/>
    </row>
    <row r="126" spans="1:10" ht="15" customHeight="1">
      <c r="A126" s="288"/>
      <c r="B126" s="132"/>
      <c r="C126" s="132"/>
      <c r="D126" s="132">
        <v>1</v>
      </c>
      <c r="E126" s="298" t="s">
        <v>41</v>
      </c>
      <c r="F126" s="320">
        <v>133.56</v>
      </c>
      <c r="G126" s="259">
        <v>133.56</v>
      </c>
      <c r="H126" s="259"/>
      <c r="I126" s="259"/>
      <c r="J126" s="259"/>
    </row>
    <row r="127" spans="1:10" ht="15" customHeight="1">
      <c r="A127" s="283" t="s">
        <v>985</v>
      </c>
      <c r="B127" s="248"/>
      <c r="C127" s="248"/>
      <c r="D127" s="248"/>
      <c r="E127" s="249"/>
      <c r="F127" s="273">
        <f>F128+F131+F135+F138</f>
        <v>1116.46</v>
      </c>
      <c r="G127" s="273">
        <f>G128+G131+G135+G138</f>
        <v>975.05</v>
      </c>
      <c r="H127" s="273">
        <f>H128+H131+H135+H138</f>
        <v>122.91</v>
      </c>
      <c r="I127" s="273">
        <f>I128+I131+I135+I138</f>
        <v>18.5</v>
      </c>
      <c r="J127" s="273">
        <f>J128+J131+J135+J138</f>
        <v>0</v>
      </c>
    </row>
    <row r="128" spans="1:10" ht="15" customHeight="1">
      <c r="A128" s="288"/>
      <c r="B128" s="256" t="s">
        <v>275</v>
      </c>
      <c r="C128" s="256"/>
      <c r="D128" s="256"/>
      <c r="E128" s="300" t="s">
        <v>276</v>
      </c>
      <c r="F128" s="263">
        <f aca="true" t="shared" si="4" ref="F128:F140">SUM(G128:J128)</f>
        <v>836.58</v>
      </c>
      <c r="G128" s="263">
        <v>714.86</v>
      </c>
      <c r="H128" s="263">
        <v>121.47</v>
      </c>
      <c r="I128" s="263">
        <v>0.25</v>
      </c>
      <c r="J128" s="263"/>
    </row>
    <row r="129" spans="1:10" ht="15" customHeight="1">
      <c r="A129" s="288"/>
      <c r="B129" s="256"/>
      <c r="C129" s="256" t="s">
        <v>68</v>
      </c>
      <c r="D129" s="256"/>
      <c r="E129" s="300" t="s">
        <v>187</v>
      </c>
      <c r="F129" s="263">
        <f t="shared" si="4"/>
        <v>836.58</v>
      </c>
      <c r="G129" s="263">
        <v>714.86</v>
      </c>
      <c r="H129" s="263">
        <v>121.47</v>
      </c>
      <c r="I129" s="263">
        <v>0.25</v>
      </c>
      <c r="J129" s="263"/>
    </row>
    <row r="130" spans="1:10" ht="15" customHeight="1">
      <c r="A130" s="288"/>
      <c r="B130" s="256"/>
      <c r="C130" s="256"/>
      <c r="D130" s="256" t="s">
        <v>72</v>
      </c>
      <c r="E130" s="300" t="s">
        <v>197</v>
      </c>
      <c r="F130" s="263">
        <f t="shared" si="4"/>
        <v>836.58</v>
      </c>
      <c r="G130" s="263">
        <v>714.86</v>
      </c>
      <c r="H130" s="263">
        <v>121.47</v>
      </c>
      <c r="I130" s="263">
        <v>0.25</v>
      </c>
      <c r="J130" s="263"/>
    </row>
    <row r="131" spans="1:10" ht="15" customHeight="1">
      <c r="A131" s="288"/>
      <c r="B131" s="256" t="s">
        <v>64</v>
      </c>
      <c r="C131" s="256"/>
      <c r="D131" s="256"/>
      <c r="E131" s="300" t="s">
        <v>65</v>
      </c>
      <c r="F131" s="263">
        <f t="shared" si="4"/>
        <v>147.13</v>
      </c>
      <c r="G131" s="263">
        <v>127.44</v>
      </c>
      <c r="H131" s="263">
        <v>1.44</v>
      </c>
      <c r="I131" s="263">
        <v>18.25</v>
      </c>
      <c r="J131" s="263"/>
    </row>
    <row r="132" spans="1:10" ht="15" customHeight="1">
      <c r="A132" s="288"/>
      <c r="B132" s="256"/>
      <c r="C132" s="256" t="s">
        <v>66</v>
      </c>
      <c r="D132" s="256"/>
      <c r="E132" s="300" t="s">
        <v>1083</v>
      </c>
      <c r="F132" s="263">
        <f t="shared" si="4"/>
        <v>147.13</v>
      </c>
      <c r="G132" s="263">
        <v>127.44</v>
      </c>
      <c r="H132" s="263">
        <v>1.44</v>
      </c>
      <c r="I132" s="263">
        <v>18.25</v>
      </c>
      <c r="J132" s="263"/>
    </row>
    <row r="133" spans="1:10" ht="15" customHeight="1">
      <c r="A133" s="288"/>
      <c r="B133" s="256"/>
      <c r="C133" s="256"/>
      <c r="D133" s="256" t="s">
        <v>68</v>
      </c>
      <c r="E133" s="300" t="s">
        <v>1084</v>
      </c>
      <c r="F133" s="263">
        <f t="shared" si="4"/>
        <v>19.69</v>
      </c>
      <c r="G133" s="263"/>
      <c r="H133" s="263">
        <v>1.44</v>
      </c>
      <c r="I133" s="263">
        <v>18.25</v>
      </c>
      <c r="J133" s="263"/>
    </row>
    <row r="134" spans="1:10" ht="15" customHeight="1">
      <c r="A134" s="288"/>
      <c r="B134" s="256"/>
      <c r="C134" s="256"/>
      <c r="D134" s="256" t="s">
        <v>66</v>
      </c>
      <c r="E134" s="300" t="s">
        <v>1085</v>
      </c>
      <c r="F134" s="263">
        <f t="shared" si="4"/>
        <v>127.44</v>
      </c>
      <c r="G134" s="263">
        <v>127.44</v>
      </c>
      <c r="H134" s="263"/>
      <c r="I134" s="263"/>
      <c r="J134" s="263"/>
    </row>
    <row r="135" spans="1:10" ht="15" customHeight="1">
      <c r="A135" s="288"/>
      <c r="B135" s="256" t="s">
        <v>69</v>
      </c>
      <c r="C135" s="256"/>
      <c r="D135" s="256"/>
      <c r="E135" s="300" t="s">
        <v>70</v>
      </c>
      <c r="F135" s="263">
        <f t="shared" si="4"/>
        <v>55.05</v>
      </c>
      <c r="G135" s="263">
        <v>55.05</v>
      </c>
      <c r="H135" s="263"/>
      <c r="I135" s="263"/>
      <c r="J135" s="263"/>
    </row>
    <row r="136" spans="1:10" ht="15" customHeight="1">
      <c r="A136" s="288"/>
      <c r="B136" s="256"/>
      <c r="C136" s="256" t="s">
        <v>71</v>
      </c>
      <c r="D136" s="256"/>
      <c r="E136" s="300" t="s">
        <v>1086</v>
      </c>
      <c r="F136" s="263">
        <f t="shared" si="4"/>
        <v>55.05</v>
      </c>
      <c r="G136" s="263">
        <v>55.05</v>
      </c>
      <c r="H136" s="263"/>
      <c r="I136" s="263"/>
      <c r="J136" s="263"/>
    </row>
    <row r="137" spans="1:10" ht="15" customHeight="1">
      <c r="A137" s="288"/>
      <c r="B137" s="256"/>
      <c r="C137" s="256"/>
      <c r="D137" s="256" t="s">
        <v>68</v>
      </c>
      <c r="E137" s="300" t="s">
        <v>1087</v>
      </c>
      <c r="F137" s="263">
        <f t="shared" si="4"/>
        <v>55.05</v>
      </c>
      <c r="G137" s="263">
        <v>55.05</v>
      </c>
      <c r="H137" s="263"/>
      <c r="I137" s="263"/>
      <c r="J137" s="263"/>
    </row>
    <row r="138" spans="1:10" ht="15" customHeight="1">
      <c r="A138" s="288"/>
      <c r="B138" s="256" t="s">
        <v>73</v>
      </c>
      <c r="C138" s="256"/>
      <c r="D138" s="256"/>
      <c r="E138" s="300" t="s">
        <v>74</v>
      </c>
      <c r="F138" s="263">
        <f t="shared" si="4"/>
        <v>77.7</v>
      </c>
      <c r="G138" s="263">
        <v>77.7</v>
      </c>
      <c r="H138" s="263"/>
      <c r="I138" s="263"/>
      <c r="J138" s="263"/>
    </row>
    <row r="139" spans="1:10" ht="15" customHeight="1">
      <c r="A139" s="288"/>
      <c r="B139" s="256"/>
      <c r="C139" s="256" t="s">
        <v>68</v>
      </c>
      <c r="D139" s="256"/>
      <c r="E139" s="300" t="s">
        <v>1088</v>
      </c>
      <c r="F139" s="263">
        <f t="shared" si="4"/>
        <v>77.7</v>
      </c>
      <c r="G139" s="263">
        <v>77.7</v>
      </c>
      <c r="H139" s="263"/>
      <c r="I139" s="263"/>
      <c r="J139" s="263"/>
    </row>
    <row r="140" spans="1:10" ht="15" customHeight="1">
      <c r="A140" s="288"/>
      <c r="B140" s="256"/>
      <c r="C140" s="256"/>
      <c r="D140" s="256" t="s">
        <v>75</v>
      </c>
      <c r="E140" s="300" t="s">
        <v>295</v>
      </c>
      <c r="F140" s="263">
        <f t="shared" si="4"/>
        <v>77.7</v>
      </c>
      <c r="G140" s="263">
        <v>77.7</v>
      </c>
      <c r="H140" s="263"/>
      <c r="I140" s="263"/>
      <c r="J140" s="263"/>
    </row>
    <row r="141" spans="1:10" ht="15" customHeight="1">
      <c r="A141" s="283" t="s">
        <v>674</v>
      </c>
      <c r="B141" s="248"/>
      <c r="C141" s="248"/>
      <c r="D141" s="248"/>
      <c r="E141" s="249"/>
      <c r="F141" s="359">
        <f>F142+F147+F151+F154</f>
        <v>2663.1299999999997</v>
      </c>
      <c r="G141" s="249">
        <v>2111.82</v>
      </c>
      <c r="H141" s="249">
        <v>308.79</v>
      </c>
      <c r="I141" s="249">
        <v>42.52</v>
      </c>
      <c r="J141" s="273">
        <v>200</v>
      </c>
    </row>
    <row r="142" spans="1:10" ht="15" customHeight="1">
      <c r="A142" s="288"/>
      <c r="B142" s="256" t="s">
        <v>941</v>
      </c>
      <c r="C142" s="256"/>
      <c r="D142" s="256"/>
      <c r="E142" s="300" t="s">
        <v>276</v>
      </c>
      <c r="F142" s="366">
        <f aca="true" t="shared" si="5" ref="F142:F156">G142+H142+I142+J142</f>
        <v>2069.06</v>
      </c>
      <c r="G142" s="263">
        <v>1558.51</v>
      </c>
      <c r="H142" s="263">
        <v>306.2</v>
      </c>
      <c r="I142" s="263">
        <v>4.35</v>
      </c>
      <c r="J142" s="263">
        <v>200</v>
      </c>
    </row>
    <row r="143" spans="1:10" ht="15" customHeight="1">
      <c r="A143" s="288"/>
      <c r="B143" s="256"/>
      <c r="C143" s="256" t="s">
        <v>953</v>
      </c>
      <c r="D143" s="256"/>
      <c r="E143" s="300" t="s">
        <v>986</v>
      </c>
      <c r="F143" s="366">
        <f t="shared" si="5"/>
        <v>1869.06</v>
      </c>
      <c r="G143" s="263">
        <v>1558.51</v>
      </c>
      <c r="H143" s="263">
        <v>306.2</v>
      </c>
      <c r="I143" s="263">
        <v>4.35</v>
      </c>
      <c r="J143" s="259"/>
    </row>
    <row r="144" spans="1:10" ht="15" customHeight="1">
      <c r="A144" s="288"/>
      <c r="B144" s="256"/>
      <c r="C144" s="256"/>
      <c r="D144" s="256" t="s">
        <v>944</v>
      </c>
      <c r="E144" s="354" t="s">
        <v>987</v>
      </c>
      <c r="F144" s="366">
        <f t="shared" si="5"/>
        <v>1869.06</v>
      </c>
      <c r="G144" s="263">
        <v>1558.51</v>
      </c>
      <c r="H144" s="263">
        <v>306.2</v>
      </c>
      <c r="I144" s="263">
        <v>4.35</v>
      </c>
      <c r="J144" s="259"/>
    </row>
    <row r="145" spans="1:10" ht="15" customHeight="1">
      <c r="A145" s="288"/>
      <c r="B145" s="256"/>
      <c r="C145" s="256" t="s">
        <v>946</v>
      </c>
      <c r="D145" s="256"/>
      <c r="E145" s="354" t="s">
        <v>988</v>
      </c>
      <c r="F145" s="366">
        <f t="shared" si="5"/>
        <v>200</v>
      </c>
      <c r="G145" s="259"/>
      <c r="H145" s="259"/>
      <c r="I145" s="259"/>
      <c r="J145" s="263">
        <v>200</v>
      </c>
    </row>
    <row r="146" spans="1:10" ht="15" customHeight="1">
      <c r="A146" s="288"/>
      <c r="B146" s="256"/>
      <c r="C146" s="256"/>
      <c r="D146" s="256" t="s">
        <v>948</v>
      </c>
      <c r="E146" s="354" t="s">
        <v>477</v>
      </c>
      <c r="F146" s="366">
        <f t="shared" si="5"/>
        <v>200</v>
      </c>
      <c r="G146" s="259"/>
      <c r="H146" s="259"/>
      <c r="I146" s="259"/>
      <c r="J146" s="263">
        <v>200</v>
      </c>
    </row>
    <row r="147" spans="1:10" ht="15" customHeight="1">
      <c r="A147" s="288"/>
      <c r="B147" s="256" t="s">
        <v>950</v>
      </c>
      <c r="C147" s="256"/>
      <c r="D147" s="256"/>
      <c r="E147" s="298" t="s">
        <v>65</v>
      </c>
      <c r="F147" s="366">
        <f t="shared" si="5"/>
        <v>318.81</v>
      </c>
      <c r="G147" s="263">
        <v>278.05</v>
      </c>
      <c r="H147" s="263">
        <v>2.59</v>
      </c>
      <c r="I147" s="263">
        <v>38.17</v>
      </c>
      <c r="J147" s="259"/>
    </row>
    <row r="148" spans="1:10" ht="15" customHeight="1">
      <c r="A148" s="288"/>
      <c r="B148" s="256"/>
      <c r="C148" s="256" t="s">
        <v>951</v>
      </c>
      <c r="D148" s="256"/>
      <c r="E148" s="354" t="s">
        <v>918</v>
      </c>
      <c r="F148" s="366">
        <f t="shared" si="5"/>
        <v>318.81</v>
      </c>
      <c r="G148" s="263">
        <v>278.05</v>
      </c>
      <c r="H148" s="263">
        <v>2.59</v>
      </c>
      <c r="I148" s="263">
        <v>38.17</v>
      </c>
      <c r="J148" s="259"/>
    </row>
    <row r="149" spans="1:10" ht="15" customHeight="1">
      <c r="A149" s="288"/>
      <c r="B149" s="256"/>
      <c r="C149" s="256"/>
      <c r="D149" s="256" t="s">
        <v>953</v>
      </c>
      <c r="E149" s="354" t="s">
        <v>989</v>
      </c>
      <c r="F149" s="366">
        <f t="shared" si="5"/>
        <v>40.760000000000005</v>
      </c>
      <c r="G149" s="263"/>
      <c r="H149" s="263">
        <v>2.59</v>
      </c>
      <c r="I149" s="263">
        <v>38.17</v>
      </c>
      <c r="J149" s="259"/>
    </row>
    <row r="150" spans="1:10" ht="15" customHeight="1">
      <c r="A150" s="288"/>
      <c r="B150" s="256"/>
      <c r="C150" s="256"/>
      <c r="D150" s="256" t="s">
        <v>66</v>
      </c>
      <c r="E150" s="354" t="s">
        <v>990</v>
      </c>
      <c r="F150" s="366">
        <f t="shared" si="5"/>
        <v>278.05</v>
      </c>
      <c r="G150" s="263">
        <v>278.05</v>
      </c>
      <c r="H150" s="259"/>
      <c r="I150" s="259"/>
      <c r="J150" s="259"/>
    </row>
    <row r="151" spans="1:10" ht="15" customHeight="1">
      <c r="A151" s="288"/>
      <c r="B151" s="256" t="s">
        <v>954</v>
      </c>
      <c r="C151" s="256"/>
      <c r="D151" s="256"/>
      <c r="E151" s="354" t="s">
        <v>70</v>
      </c>
      <c r="F151" s="366">
        <f t="shared" si="5"/>
        <v>105.95</v>
      </c>
      <c r="G151" s="263">
        <v>105.95</v>
      </c>
      <c r="H151" s="259"/>
      <c r="I151" s="259"/>
      <c r="J151" s="259"/>
    </row>
    <row r="152" spans="1:10" ht="15" customHeight="1">
      <c r="A152" s="288"/>
      <c r="B152" s="256"/>
      <c r="C152" s="256" t="s">
        <v>955</v>
      </c>
      <c r="D152" s="256"/>
      <c r="E152" s="354" t="s">
        <v>991</v>
      </c>
      <c r="F152" s="366">
        <f t="shared" si="5"/>
        <v>105.95</v>
      </c>
      <c r="G152" s="263">
        <v>105.95</v>
      </c>
      <c r="H152" s="259"/>
      <c r="I152" s="259"/>
      <c r="J152" s="259"/>
    </row>
    <row r="153" spans="1:10" ht="15" customHeight="1">
      <c r="A153" s="288"/>
      <c r="B153" s="256"/>
      <c r="C153" s="256"/>
      <c r="D153" s="256" t="s">
        <v>68</v>
      </c>
      <c r="E153" s="354" t="s">
        <v>992</v>
      </c>
      <c r="F153" s="366">
        <f t="shared" si="5"/>
        <v>105.95</v>
      </c>
      <c r="G153" s="263">
        <v>105.95</v>
      </c>
      <c r="H153" s="259"/>
      <c r="I153" s="259"/>
      <c r="J153" s="259"/>
    </row>
    <row r="154" spans="1:10" ht="15" customHeight="1">
      <c r="A154" s="288"/>
      <c r="B154" s="256" t="s">
        <v>73</v>
      </c>
      <c r="C154" s="256"/>
      <c r="D154" s="256"/>
      <c r="E154" s="354" t="s">
        <v>74</v>
      </c>
      <c r="F154" s="366">
        <f t="shared" si="5"/>
        <v>169.31</v>
      </c>
      <c r="G154" s="263">
        <v>169.31</v>
      </c>
      <c r="H154" s="259"/>
      <c r="I154" s="259"/>
      <c r="J154" s="259"/>
    </row>
    <row r="155" spans="1:10" ht="15" customHeight="1">
      <c r="A155" s="288"/>
      <c r="B155" s="256"/>
      <c r="C155" s="256" t="s">
        <v>75</v>
      </c>
      <c r="D155" s="256"/>
      <c r="E155" s="354" t="s">
        <v>993</v>
      </c>
      <c r="F155" s="366">
        <f t="shared" si="5"/>
        <v>169.31</v>
      </c>
      <c r="G155" s="263">
        <v>169.31</v>
      </c>
      <c r="H155" s="259"/>
      <c r="I155" s="259"/>
      <c r="J155" s="259"/>
    </row>
    <row r="156" spans="1:10" ht="15" customHeight="1">
      <c r="A156" s="303"/>
      <c r="B156" s="256"/>
      <c r="C156" s="256"/>
      <c r="D156" s="256" t="s">
        <v>68</v>
      </c>
      <c r="E156" s="354" t="s">
        <v>1021</v>
      </c>
      <c r="F156" s="366">
        <f t="shared" si="5"/>
        <v>169.31</v>
      </c>
      <c r="G156" s="263">
        <v>169.31</v>
      </c>
      <c r="H156" s="259"/>
      <c r="I156" s="259"/>
      <c r="J156" s="259"/>
    </row>
    <row r="157" spans="1:10" ht="15" customHeight="1">
      <c r="A157" s="283" t="s">
        <v>994</v>
      </c>
      <c r="B157" s="252"/>
      <c r="C157" s="252"/>
      <c r="D157" s="252"/>
      <c r="E157" s="299"/>
      <c r="F157" s="359">
        <f>F158+F161+F164+F167</f>
        <v>457.28</v>
      </c>
      <c r="G157" s="359">
        <f>G158+G161+G164+G167</f>
        <v>355.29999999999995</v>
      </c>
      <c r="H157" s="359">
        <f>H158+H161+H164+H167</f>
        <v>65.8</v>
      </c>
      <c r="I157" s="359">
        <f>I158+I161+I164+I167</f>
        <v>36.18</v>
      </c>
      <c r="J157" s="359">
        <f>J158+J161+J164+J167</f>
        <v>0</v>
      </c>
    </row>
    <row r="158" spans="1:10" ht="15" customHeight="1">
      <c r="A158" s="288"/>
      <c r="B158" s="256" t="s">
        <v>275</v>
      </c>
      <c r="C158" s="256"/>
      <c r="D158" s="256"/>
      <c r="E158" s="298" t="s">
        <v>276</v>
      </c>
      <c r="F158" s="263">
        <f aca="true" t="shared" si="6" ref="F158:F169">SUM(G158:J158)</f>
        <v>332.56</v>
      </c>
      <c r="G158" s="319">
        <v>289.94</v>
      </c>
      <c r="H158" s="319">
        <v>42.6</v>
      </c>
      <c r="I158" s="319">
        <v>0.02</v>
      </c>
      <c r="J158" s="319"/>
    </row>
    <row r="159" spans="1:10" ht="15" customHeight="1">
      <c r="A159" s="288"/>
      <c r="B159" s="310"/>
      <c r="C159" s="310" t="s">
        <v>68</v>
      </c>
      <c r="D159" s="310"/>
      <c r="E159" s="298" t="s">
        <v>986</v>
      </c>
      <c r="F159" s="263">
        <f t="shared" si="6"/>
        <v>332.56</v>
      </c>
      <c r="G159" s="319">
        <v>289.94</v>
      </c>
      <c r="H159" s="319">
        <v>42.6</v>
      </c>
      <c r="I159" s="319">
        <v>0.02</v>
      </c>
      <c r="J159" s="319"/>
    </row>
    <row r="160" spans="1:10" ht="15" customHeight="1">
      <c r="A160" s="288"/>
      <c r="B160" s="310"/>
      <c r="C160" s="310"/>
      <c r="D160" s="310" t="s">
        <v>106</v>
      </c>
      <c r="E160" s="298" t="s">
        <v>995</v>
      </c>
      <c r="F160" s="263">
        <f t="shared" si="6"/>
        <v>332.56</v>
      </c>
      <c r="G160" s="319">
        <v>289.94</v>
      </c>
      <c r="H160" s="319">
        <v>42.6</v>
      </c>
      <c r="I160" s="319">
        <v>0.02</v>
      </c>
      <c r="J160" s="319"/>
    </row>
    <row r="161" spans="1:10" ht="15" customHeight="1">
      <c r="A161" s="288"/>
      <c r="B161" s="310" t="s">
        <v>64</v>
      </c>
      <c r="C161" s="310"/>
      <c r="D161" s="310"/>
      <c r="E161" s="298" t="s">
        <v>65</v>
      </c>
      <c r="F161" s="263">
        <f t="shared" si="6"/>
        <v>59.36</v>
      </c>
      <c r="G161" s="329"/>
      <c r="H161" s="319">
        <v>23.2</v>
      </c>
      <c r="I161" s="319">
        <v>36.16</v>
      </c>
      <c r="J161" s="319"/>
    </row>
    <row r="162" spans="1:10" ht="15" customHeight="1">
      <c r="A162" s="288"/>
      <c r="B162" s="310"/>
      <c r="C162" s="310" t="s">
        <v>66</v>
      </c>
      <c r="D162" s="310"/>
      <c r="E162" s="298" t="s">
        <v>31</v>
      </c>
      <c r="F162" s="263">
        <f t="shared" si="6"/>
        <v>59.36</v>
      </c>
      <c r="G162" s="329"/>
      <c r="H162" s="319">
        <v>23.2</v>
      </c>
      <c r="I162" s="319">
        <v>36.16</v>
      </c>
      <c r="J162" s="319"/>
    </row>
    <row r="163" spans="1:10" ht="15" customHeight="1">
      <c r="A163" s="288"/>
      <c r="B163" s="310" t="s">
        <v>67</v>
      </c>
      <c r="C163" s="310" t="s">
        <v>67</v>
      </c>
      <c r="D163" s="310" t="s">
        <v>68</v>
      </c>
      <c r="E163" s="298" t="s">
        <v>33</v>
      </c>
      <c r="F163" s="263">
        <f t="shared" si="6"/>
        <v>59.36</v>
      </c>
      <c r="G163" s="329"/>
      <c r="H163" s="319">
        <v>23.2</v>
      </c>
      <c r="I163" s="319">
        <v>36.16</v>
      </c>
      <c r="J163" s="319"/>
    </row>
    <row r="164" spans="1:10" ht="15" customHeight="1">
      <c r="A164" s="288"/>
      <c r="B164" s="310" t="s">
        <v>69</v>
      </c>
      <c r="C164" s="310"/>
      <c r="D164" s="310"/>
      <c r="E164" s="298" t="s">
        <v>70</v>
      </c>
      <c r="F164" s="263">
        <f t="shared" si="6"/>
        <v>33.84</v>
      </c>
      <c r="G164" s="330">
        <v>33.84</v>
      </c>
      <c r="H164" s="319"/>
      <c r="I164" s="319"/>
      <c r="J164" s="319"/>
    </row>
    <row r="165" spans="1:10" ht="15" customHeight="1">
      <c r="A165" s="288"/>
      <c r="B165" s="310"/>
      <c r="C165" s="310" t="s">
        <v>71</v>
      </c>
      <c r="D165" s="310"/>
      <c r="E165" s="298" t="s">
        <v>35</v>
      </c>
      <c r="F165" s="263">
        <f t="shared" si="6"/>
        <v>33.84</v>
      </c>
      <c r="G165" s="330">
        <v>33.84</v>
      </c>
      <c r="H165" s="319"/>
      <c r="I165" s="319"/>
      <c r="J165" s="319"/>
    </row>
    <row r="166" spans="1:10" ht="15" customHeight="1">
      <c r="A166" s="288"/>
      <c r="B166" s="310" t="s">
        <v>67</v>
      </c>
      <c r="C166" s="310" t="s">
        <v>67</v>
      </c>
      <c r="D166" s="310" t="s">
        <v>68</v>
      </c>
      <c r="E166" s="298" t="s">
        <v>37</v>
      </c>
      <c r="F166" s="263">
        <f t="shared" si="6"/>
        <v>33.84</v>
      </c>
      <c r="G166" s="330">
        <v>33.84</v>
      </c>
      <c r="H166" s="319"/>
      <c r="I166" s="319"/>
      <c r="J166" s="319"/>
    </row>
    <row r="167" spans="1:10" ht="15" customHeight="1">
      <c r="A167" s="288"/>
      <c r="B167" s="310" t="s">
        <v>73</v>
      </c>
      <c r="C167" s="310"/>
      <c r="D167" s="310"/>
      <c r="E167" s="298" t="s">
        <v>74</v>
      </c>
      <c r="F167" s="263">
        <f t="shared" si="6"/>
        <v>31.52</v>
      </c>
      <c r="G167" s="330">
        <v>31.52</v>
      </c>
      <c r="H167" s="319"/>
      <c r="I167" s="319"/>
      <c r="J167" s="319"/>
    </row>
    <row r="168" spans="1:10" ht="15" customHeight="1">
      <c r="A168" s="288"/>
      <c r="B168" s="310"/>
      <c r="C168" s="310" t="s">
        <v>68</v>
      </c>
      <c r="D168" s="310"/>
      <c r="E168" s="298" t="s">
        <v>40</v>
      </c>
      <c r="F168" s="263">
        <f t="shared" si="6"/>
        <v>31.52</v>
      </c>
      <c r="G168" s="330">
        <v>31.52</v>
      </c>
      <c r="H168" s="319"/>
      <c r="I168" s="319"/>
      <c r="J168" s="319"/>
    </row>
    <row r="169" spans="1:10" ht="15" customHeight="1">
      <c r="A169" s="288"/>
      <c r="B169" s="310" t="s">
        <v>67</v>
      </c>
      <c r="C169" s="310" t="s">
        <v>67</v>
      </c>
      <c r="D169" s="310" t="s">
        <v>75</v>
      </c>
      <c r="E169" s="298" t="s">
        <v>41</v>
      </c>
      <c r="F169" s="263">
        <f t="shared" si="6"/>
        <v>31.52</v>
      </c>
      <c r="G169" s="330">
        <v>31.52</v>
      </c>
      <c r="H169" s="319"/>
      <c r="I169" s="319"/>
      <c r="J169" s="319"/>
    </row>
    <row r="170" spans="1:10" ht="15" customHeight="1">
      <c r="A170" s="283" t="s">
        <v>426</v>
      </c>
      <c r="B170" s="248"/>
      <c r="C170" s="248"/>
      <c r="D170" s="248"/>
      <c r="E170" s="249"/>
      <c r="F170" s="249">
        <f>G170+H170+I170+J170</f>
        <v>780.47</v>
      </c>
      <c r="G170" s="249">
        <f>G171+G176+G180+G183</f>
        <v>627.67</v>
      </c>
      <c r="H170" s="249">
        <f>H171+H176+H180+H183</f>
        <v>71.82000000000001</v>
      </c>
      <c r="I170" s="249">
        <f>I171+I176+I180+I183</f>
        <v>30.98</v>
      </c>
      <c r="J170" s="249">
        <f>J171+J176+J180+J183</f>
        <v>50</v>
      </c>
    </row>
    <row r="171" spans="1:10" ht="15" customHeight="1">
      <c r="A171" s="288"/>
      <c r="B171" s="256" t="s">
        <v>275</v>
      </c>
      <c r="C171" s="256"/>
      <c r="D171" s="256"/>
      <c r="E171" s="298" t="s">
        <v>276</v>
      </c>
      <c r="F171" s="330">
        <v>533.74</v>
      </c>
      <c r="G171" s="319">
        <v>412.58</v>
      </c>
      <c r="H171" s="319">
        <v>69.95</v>
      </c>
      <c r="I171" s="319">
        <v>1.21</v>
      </c>
      <c r="J171" s="319">
        <v>50</v>
      </c>
    </row>
    <row r="172" spans="1:10" ht="15" customHeight="1">
      <c r="A172" s="288"/>
      <c r="B172" s="310"/>
      <c r="C172" s="310" t="s">
        <v>68</v>
      </c>
      <c r="D172" s="310"/>
      <c r="E172" s="298" t="s">
        <v>986</v>
      </c>
      <c r="F172" s="330">
        <v>483.74</v>
      </c>
      <c r="G172" s="319">
        <v>412.58</v>
      </c>
      <c r="H172" s="319">
        <v>69.95</v>
      </c>
      <c r="I172" s="319">
        <v>1.21</v>
      </c>
      <c r="J172" s="319"/>
    </row>
    <row r="173" spans="1:10" ht="15" customHeight="1">
      <c r="A173" s="288"/>
      <c r="B173" s="310"/>
      <c r="C173" s="310"/>
      <c r="D173" s="310" t="s">
        <v>106</v>
      </c>
      <c r="E173" s="298" t="s">
        <v>995</v>
      </c>
      <c r="F173" s="330">
        <v>483.74</v>
      </c>
      <c r="G173" s="319">
        <v>412.58</v>
      </c>
      <c r="H173" s="319">
        <v>69.95</v>
      </c>
      <c r="I173" s="319">
        <v>1.21</v>
      </c>
      <c r="J173" s="319"/>
    </row>
    <row r="174" spans="1:10" ht="15" customHeight="1">
      <c r="A174" s="288"/>
      <c r="B174" s="310"/>
      <c r="C174" s="310" t="s">
        <v>105</v>
      </c>
      <c r="D174" s="310"/>
      <c r="E174" s="298" t="s">
        <v>947</v>
      </c>
      <c r="F174" s="330">
        <v>50</v>
      </c>
      <c r="G174" s="329"/>
      <c r="H174" s="319"/>
      <c r="I174" s="319"/>
      <c r="J174" s="319"/>
    </row>
    <row r="175" spans="1:10" ht="15" customHeight="1">
      <c r="A175" s="288"/>
      <c r="B175" s="310"/>
      <c r="C175" s="310"/>
      <c r="D175" s="310" t="s">
        <v>106</v>
      </c>
      <c r="E175" s="298" t="s">
        <v>996</v>
      </c>
      <c r="F175" s="330">
        <v>50</v>
      </c>
      <c r="G175" s="329"/>
      <c r="H175" s="319"/>
      <c r="I175" s="319"/>
      <c r="J175" s="319">
        <v>50</v>
      </c>
    </row>
    <row r="176" spans="1:10" ht="15" customHeight="1">
      <c r="A176" s="288"/>
      <c r="B176" s="310" t="s">
        <v>64</v>
      </c>
      <c r="C176" s="310"/>
      <c r="D176" s="310"/>
      <c r="E176" s="298" t="s">
        <v>65</v>
      </c>
      <c r="F176" s="330">
        <v>157.38</v>
      </c>
      <c r="G176" s="329">
        <v>125.74</v>
      </c>
      <c r="H176" s="319">
        <v>1.87</v>
      </c>
      <c r="I176" s="319">
        <v>29.77</v>
      </c>
      <c r="J176" s="319"/>
    </row>
    <row r="177" spans="1:10" ht="15" customHeight="1">
      <c r="A177" s="288"/>
      <c r="B177" s="310"/>
      <c r="C177" s="310" t="s">
        <v>66</v>
      </c>
      <c r="D177" s="310"/>
      <c r="E177" s="298" t="s">
        <v>31</v>
      </c>
      <c r="F177" s="330">
        <v>157.38</v>
      </c>
      <c r="G177" s="329">
        <v>125.74</v>
      </c>
      <c r="H177" s="319">
        <v>1.87</v>
      </c>
      <c r="I177" s="319">
        <v>29.77</v>
      </c>
      <c r="J177" s="319"/>
    </row>
    <row r="178" spans="1:10" ht="15" customHeight="1">
      <c r="A178" s="288"/>
      <c r="B178" s="310" t="s">
        <v>67</v>
      </c>
      <c r="C178" s="310" t="s">
        <v>67</v>
      </c>
      <c r="D178" s="310" t="s">
        <v>68</v>
      </c>
      <c r="E178" s="298" t="s">
        <v>33</v>
      </c>
      <c r="F178" s="330">
        <v>31.64</v>
      </c>
      <c r="G178" s="329"/>
      <c r="H178" s="319">
        <v>1.87</v>
      </c>
      <c r="I178" s="319">
        <v>29.77</v>
      </c>
      <c r="J178" s="319"/>
    </row>
    <row r="179" spans="1:10" ht="15" customHeight="1">
      <c r="A179" s="288"/>
      <c r="B179" s="310" t="s">
        <v>67</v>
      </c>
      <c r="C179" s="310" t="s">
        <v>67</v>
      </c>
      <c r="D179" s="310" t="s">
        <v>66</v>
      </c>
      <c r="E179" s="298" t="s">
        <v>34</v>
      </c>
      <c r="F179" s="330">
        <v>125.74</v>
      </c>
      <c r="G179" s="329">
        <v>125.74</v>
      </c>
      <c r="H179" s="319"/>
      <c r="I179" s="319"/>
      <c r="J179" s="319"/>
    </row>
    <row r="180" spans="1:10" ht="15" customHeight="1">
      <c r="A180" s="288"/>
      <c r="B180" s="310" t="s">
        <v>69</v>
      </c>
      <c r="C180" s="310"/>
      <c r="D180" s="310"/>
      <c r="E180" s="298" t="s">
        <v>70</v>
      </c>
      <c r="F180" s="330">
        <v>44.52</v>
      </c>
      <c r="G180" s="330">
        <v>44.52</v>
      </c>
      <c r="H180" s="319"/>
      <c r="I180" s="319"/>
      <c r="J180" s="319"/>
    </row>
    <row r="181" spans="1:10" ht="15" customHeight="1">
      <c r="A181" s="288"/>
      <c r="B181" s="310"/>
      <c r="C181" s="310" t="s">
        <v>71</v>
      </c>
      <c r="D181" s="310"/>
      <c r="E181" s="298" t="s">
        <v>35</v>
      </c>
      <c r="F181" s="330">
        <v>44.52</v>
      </c>
      <c r="G181" s="330">
        <v>44.52</v>
      </c>
      <c r="H181" s="319"/>
      <c r="I181" s="319"/>
      <c r="J181" s="319"/>
    </row>
    <row r="182" spans="1:10" ht="15" customHeight="1">
      <c r="A182" s="288"/>
      <c r="B182" s="310" t="s">
        <v>67</v>
      </c>
      <c r="C182" s="310" t="s">
        <v>67</v>
      </c>
      <c r="D182" s="310" t="s">
        <v>68</v>
      </c>
      <c r="E182" s="298" t="s">
        <v>37</v>
      </c>
      <c r="F182" s="330">
        <v>44.52</v>
      </c>
      <c r="G182" s="330">
        <v>44.52</v>
      </c>
      <c r="H182" s="319"/>
      <c r="I182" s="319"/>
      <c r="J182" s="319"/>
    </row>
    <row r="183" spans="1:10" ht="15" customHeight="1">
      <c r="A183" s="288"/>
      <c r="B183" s="310" t="s">
        <v>73</v>
      </c>
      <c r="C183" s="310"/>
      <c r="D183" s="310"/>
      <c r="E183" s="298" t="s">
        <v>74</v>
      </c>
      <c r="F183" s="330">
        <v>44.83</v>
      </c>
      <c r="G183" s="330">
        <v>44.83</v>
      </c>
      <c r="H183" s="319"/>
      <c r="I183" s="319"/>
      <c r="J183" s="319"/>
    </row>
    <row r="184" spans="1:10" ht="15" customHeight="1">
      <c r="A184" s="288"/>
      <c r="B184" s="310"/>
      <c r="C184" s="310" t="s">
        <v>68</v>
      </c>
      <c r="D184" s="310"/>
      <c r="E184" s="298" t="s">
        <v>40</v>
      </c>
      <c r="F184" s="330">
        <v>44.83</v>
      </c>
      <c r="G184" s="330">
        <v>44.83</v>
      </c>
      <c r="H184" s="319"/>
      <c r="I184" s="319"/>
      <c r="J184" s="319"/>
    </row>
    <row r="185" spans="1:10" ht="15" customHeight="1">
      <c r="A185" s="288"/>
      <c r="B185" s="310" t="s">
        <v>67</v>
      </c>
      <c r="C185" s="310" t="s">
        <v>67</v>
      </c>
      <c r="D185" s="310" t="s">
        <v>75</v>
      </c>
      <c r="E185" s="298" t="s">
        <v>41</v>
      </c>
      <c r="F185" s="330">
        <v>44.83</v>
      </c>
      <c r="G185" s="330">
        <v>44.83</v>
      </c>
      <c r="H185" s="319"/>
      <c r="I185" s="319"/>
      <c r="J185" s="319"/>
    </row>
    <row r="186" spans="1:10" ht="15" customHeight="1">
      <c r="A186" s="283" t="s">
        <v>690</v>
      </c>
      <c r="B186" s="248"/>
      <c r="C186" s="248"/>
      <c r="D186" s="248"/>
      <c r="E186" s="249"/>
      <c r="F186" s="368">
        <f>SUM(F188,F193,F197,F200)</f>
        <v>3071.52</v>
      </c>
      <c r="G186" s="368">
        <f>SUM(G188,G193,G197,G200)</f>
        <v>2097.52</v>
      </c>
      <c r="H186" s="368">
        <f>SUM(H188,H193,H197,H200)</f>
        <v>256.34</v>
      </c>
      <c r="I186" s="368">
        <f>SUM(I188,I193,I197,I200)</f>
        <v>20.66</v>
      </c>
      <c r="J186" s="368">
        <f>SUM(J188,J193,J197,J200)</f>
        <v>697</v>
      </c>
    </row>
    <row r="187" spans="1:10" ht="15" customHeight="1">
      <c r="A187" s="288"/>
      <c r="B187" s="256"/>
      <c r="C187" s="256"/>
      <c r="D187" s="256"/>
      <c r="E187" s="300"/>
      <c r="F187" s="263">
        <f>SUM(G187:J187)</f>
        <v>3071.52</v>
      </c>
      <c r="G187" s="263">
        <v>2097.52</v>
      </c>
      <c r="H187" s="263">
        <v>256.34</v>
      </c>
      <c r="I187" s="263">
        <v>20.66</v>
      </c>
      <c r="J187" s="263">
        <v>697</v>
      </c>
    </row>
    <row r="188" spans="1:10" ht="15" customHeight="1">
      <c r="A188" s="288"/>
      <c r="B188" s="310" t="s">
        <v>901</v>
      </c>
      <c r="C188" s="310"/>
      <c r="D188" s="310"/>
      <c r="E188" s="298" t="s">
        <v>894</v>
      </c>
      <c r="F188" s="263">
        <v>2501.79</v>
      </c>
      <c r="G188" s="263">
        <v>1547.86</v>
      </c>
      <c r="H188" s="263">
        <v>254.54</v>
      </c>
      <c r="I188" s="263">
        <v>2.39</v>
      </c>
      <c r="J188" s="263">
        <v>697</v>
      </c>
    </row>
    <row r="189" spans="1:10" ht="15" customHeight="1">
      <c r="A189" s="288"/>
      <c r="B189" s="310"/>
      <c r="C189" s="310" t="s">
        <v>902</v>
      </c>
      <c r="D189" s="310"/>
      <c r="E189" s="298" t="s">
        <v>896</v>
      </c>
      <c r="F189" s="263">
        <f>SUM(G189:J189)</f>
        <v>1817.79</v>
      </c>
      <c r="G189" s="263">
        <v>1547.86</v>
      </c>
      <c r="H189" s="263">
        <v>254.54</v>
      </c>
      <c r="I189" s="263">
        <v>2.39</v>
      </c>
      <c r="J189" s="263">
        <v>13</v>
      </c>
    </row>
    <row r="190" spans="1:10" ht="15" customHeight="1">
      <c r="A190" s="288"/>
      <c r="B190" s="310" t="s">
        <v>67</v>
      </c>
      <c r="C190" s="310" t="s">
        <v>67</v>
      </c>
      <c r="D190" s="310" t="s">
        <v>903</v>
      </c>
      <c r="E190" s="298" t="s">
        <v>898</v>
      </c>
      <c r="F190" s="263">
        <f aca="true" t="shared" si="7" ref="F190:F196">SUM(G190:J190)</f>
        <v>1817.79</v>
      </c>
      <c r="G190" s="263">
        <v>1547.86</v>
      </c>
      <c r="H190" s="263">
        <v>254.54</v>
      </c>
      <c r="I190" s="263">
        <v>2.39</v>
      </c>
      <c r="J190" s="263">
        <v>13</v>
      </c>
    </row>
    <row r="191" spans="1:10" ht="15" customHeight="1">
      <c r="A191" s="288"/>
      <c r="B191" s="310" t="s">
        <v>67</v>
      </c>
      <c r="C191" s="310" t="s">
        <v>925</v>
      </c>
      <c r="D191" s="310"/>
      <c r="E191" s="298" t="s">
        <v>932</v>
      </c>
      <c r="F191" s="263">
        <f>SUM(G191:J191)</f>
        <v>684</v>
      </c>
      <c r="G191" s="263"/>
      <c r="H191" s="263"/>
      <c r="I191" s="263"/>
      <c r="J191" s="263">
        <v>684</v>
      </c>
    </row>
    <row r="192" spans="1:10" ht="15" customHeight="1">
      <c r="A192" s="288"/>
      <c r="B192" s="310"/>
      <c r="C192" s="310"/>
      <c r="D192" s="310" t="s">
        <v>920</v>
      </c>
      <c r="E192" s="298" t="s">
        <v>934</v>
      </c>
      <c r="F192" s="263">
        <f t="shared" si="7"/>
        <v>684</v>
      </c>
      <c r="G192" s="263"/>
      <c r="H192" s="263"/>
      <c r="I192" s="263"/>
      <c r="J192" s="263">
        <v>684</v>
      </c>
    </row>
    <row r="193" spans="1:10" ht="15" customHeight="1">
      <c r="A193" s="288"/>
      <c r="B193" s="310" t="s">
        <v>64</v>
      </c>
      <c r="C193" s="310"/>
      <c r="D193" s="310"/>
      <c r="E193" s="298" t="s">
        <v>65</v>
      </c>
      <c r="F193" s="263">
        <v>296.17</v>
      </c>
      <c r="G193" s="263">
        <v>276.1</v>
      </c>
      <c r="H193" s="263">
        <v>1.8</v>
      </c>
      <c r="I193" s="263">
        <v>18.27</v>
      </c>
      <c r="J193" s="263"/>
    </row>
    <row r="194" spans="1:10" ht="15" customHeight="1">
      <c r="A194" s="288"/>
      <c r="B194" s="310"/>
      <c r="C194" s="310" t="s">
        <v>66</v>
      </c>
      <c r="D194" s="310"/>
      <c r="E194" s="298" t="s">
        <v>31</v>
      </c>
      <c r="F194" s="263">
        <v>296.17</v>
      </c>
      <c r="G194" s="263">
        <v>276.1</v>
      </c>
      <c r="H194" s="263">
        <v>1.8</v>
      </c>
      <c r="I194" s="263">
        <v>18.27</v>
      </c>
      <c r="J194" s="263"/>
    </row>
    <row r="195" spans="1:10" ht="15" customHeight="1">
      <c r="A195" s="288"/>
      <c r="B195" s="310" t="s">
        <v>67</v>
      </c>
      <c r="C195" s="310" t="s">
        <v>67</v>
      </c>
      <c r="D195" s="310" t="s">
        <v>68</v>
      </c>
      <c r="E195" s="298" t="s">
        <v>33</v>
      </c>
      <c r="F195" s="263">
        <f t="shared" si="7"/>
        <v>20.07</v>
      </c>
      <c r="G195" s="263"/>
      <c r="H195" s="263">
        <v>1.8</v>
      </c>
      <c r="I195" s="263">
        <v>18.27</v>
      </c>
      <c r="J195" s="263"/>
    </row>
    <row r="196" spans="1:10" ht="15" customHeight="1">
      <c r="A196" s="288"/>
      <c r="B196" s="310" t="s">
        <v>67</v>
      </c>
      <c r="C196" s="310" t="s">
        <v>67</v>
      </c>
      <c r="D196" s="310" t="s">
        <v>66</v>
      </c>
      <c r="E196" s="298" t="s">
        <v>34</v>
      </c>
      <c r="F196" s="263">
        <f t="shared" si="7"/>
        <v>276.1</v>
      </c>
      <c r="G196" s="263">
        <v>276.1</v>
      </c>
      <c r="H196" s="263"/>
      <c r="I196" s="263"/>
      <c r="J196" s="263"/>
    </row>
    <row r="197" spans="1:10" ht="15" customHeight="1">
      <c r="A197" s="288"/>
      <c r="B197" s="310" t="s">
        <v>69</v>
      </c>
      <c r="C197" s="310"/>
      <c r="D197" s="310"/>
      <c r="E197" s="298" t="s">
        <v>70</v>
      </c>
      <c r="F197" s="263">
        <v>105.39</v>
      </c>
      <c r="G197" s="263">
        <v>105.39</v>
      </c>
      <c r="H197" s="263"/>
      <c r="I197" s="263"/>
      <c r="J197" s="263"/>
    </row>
    <row r="198" spans="1:10" ht="15" customHeight="1">
      <c r="A198" s="288"/>
      <c r="B198" s="310"/>
      <c r="C198" s="310" t="s">
        <v>71</v>
      </c>
      <c r="D198" s="310"/>
      <c r="E198" s="298" t="s">
        <v>35</v>
      </c>
      <c r="F198" s="263">
        <v>105.39</v>
      </c>
      <c r="G198" s="263">
        <v>105.39</v>
      </c>
      <c r="H198" s="263"/>
      <c r="I198" s="263"/>
      <c r="J198" s="263"/>
    </row>
    <row r="199" spans="1:10" ht="15" customHeight="1">
      <c r="A199" s="288"/>
      <c r="B199" s="310" t="s">
        <v>67</v>
      </c>
      <c r="C199" s="310" t="s">
        <v>67</v>
      </c>
      <c r="D199" s="310" t="s">
        <v>68</v>
      </c>
      <c r="E199" s="298" t="s">
        <v>37</v>
      </c>
      <c r="F199" s="263">
        <v>105.39</v>
      </c>
      <c r="G199" s="263">
        <v>105.39</v>
      </c>
      <c r="H199" s="263"/>
      <c r="I199" s="263"/>
      <c r="J199" s="263"/>
    </row>
    <row r="200" spans="1:10" ht="15" customHeight="1">
      <c r="A200" s="288"/>
      <c r="B200" s="310" t="s">
        <v>73</v>
      </c>
      <c r="C200" s="310"/>
      <c r="D200" s="310"/>
      <c r="E200" s="298" t="s">
        <v>74</v>
      </c>
      <c r="F200" s="263">
        <v>168.17</v>
      </c>
      <c r="G200" s="263">
        <v>168.17</v>
      </c>
      <c r="H200" s="263"/>
      <c r="I200" s="263"/>
      <c r="J200" s="263"/>
    </row>
    <row r="201" spans="1:10" ht="15" customHeight="1">
      <c r="A201" s="288"/>
      <c r="B201" s="310"/>
      <c r="C201" s="310" t="s">
        <v>68</v>
      </c>
      <c r="D201" s="310"/>
      <c r="E201" s="298" t="s">
        <v>40</v>
      </c>
      <c r="F201" s="263">
        <v>168.17</v>
      </c>
      <c r="G201" s="263">
        <v>168.17</v>
      </c>
      <c r="H201" s="263"/>
      <c r="I201" s="263"/>
      <c r="J201" s="263"/>
    </row>
    <row r="202" spans="1:10" ht="15" customHeight="1">
      <c r="A202" s="303"/>
      <c r="B202" s="310" t="s">
        <v>67</v>
      </c>
      <c r="C202" s="310" t="s">
        <v>67</v>
      </c>
      <c r="D202" s="310" t="s">
        <v>75</v>
      </c>
      <c r="E202" s="298" t="s">
        <v>41</v>
      </c>
      <c r="F202" s="263">
        <v>168.17</v>
      </c>
      <c r="G202" s="263">
        <v>168.17</v>
      </c>
      <c r="H202" s="263"/>
      <c r="I202" s="263"/>
      <c r="J202" s="263"/>
    </row>
    <row r="203" spans="1:10" ht="15" customHeight="1">
      <c r="A203" s="283" t="s">
        <v>699</v>
      </c>
      <c r="B203" s="248"/>
      <c r="C203" s="248"/>
      <c r="D203" s="248"/>
      <c r="E203" s="249"/>
      <c r="F203" s="362">
        <f>G203+H203+I203+J203</f>
        <v>2352.96</v>
      </c>
      <c r="G203" s="362">
        <f>G204+G209+G213+G216</f>
        <v>2045.01</v>
      </c>
      <c r="H203" s="362">
        <f>H204+H211</f>
        <v>177.93</v>
      </c>
      <c r="I203" s="362">
        <f>I204+I211</f>
        <v>39.02</v>
      </c>
      <c r="J203" s="362">
        <f>J204</f>
        <v>91</v>
      </c>
    </row>
    <row r="204" spans="1:10" ht="15" customHeight="1">
      <c r="A204" s="288"/>
      <c r="B204" s="256" t="s">
        <v>893</v>
      </c>
      <c r="C204" s="256"/>
      <c r="D204" s="256"/>
      <c r="E204" s="300" t="s">
        <v>894</v>
      </c>
      <c r="F204" s="265">
        <f>SUM(G204:J204)</f>
        <v>1776.35</v>
      </c>
      <c r="G204" s="265">
        <v>1506.19</v>
      </c>
      <c r="H204" s="265">
        <v>175.1</v>
      </c>
      <c r="I204" s="265">
        <v>4.06</v>
      </c>
      <c r="J204" s="265">
        <v>91</v>
      </c>
    </row>
    <row r="205" spans="1:10" ht="15" customHeight="1">
      <c r="A205" s="288"/>
      <c r="B205" s="256"/>
      <c r="C205" s="256" t="s">
        <v>895</v>
      </c>
      <c r="D205" s="256"/>
      <c r="E205" s="300" t="s">
        <v>997</v>
      </c>
      <c r="F205" s="265">
        <f aca="true" t="shared" si="8" ref="F205:F218">SUM(G205:J205)</f>
        <v>1686.35</v>
      </c>
      <c r="G205" s="265">
        <v>1506.19</v>
      </c>
      <c r="H205" s="265">
        <v>175.1</v>
      </c>
      <c r="I205" s="265">
        <v>4.06</v>
      </c>
      <c r="J205" s="265">
        <v>1</v>
      </c>
    </row>
    <row r="206" spans="1:10" ht="15" customHeight="1">
      <c r="A206" s="288"/>
      <c r="B206" s="256"/>
      <c r="C206" s="256"/>
      <c r="D206" s="256" t="s">
        <v>897</v>
      </c>
      <c r="E206" s="300" t="s">
        <v>998</v>
      </c>
      <c r="F206" s="265">
        <f t="shared" si="8"/>
        <v>1686.35</v>
      </c>
      <c r="G206" s="265">
        <v>1506.19</v>
      </c>
      <c r="H206" s="265">
        <v>175.1</v>
      </c>
      <c r="I206" s="265">
        <v>4.06</v>
      </c>
      <c r="J206" s="265">
        <v>1</v>
      </c>
    </row>
    <row r="207" spans="1:10" ht="15" customHeight="1">
      <c r="A207" s="288"/>
      <c r="B207" s="256"/>
      <c r="C207" s="256" t="s">
        <v>931</v>
      </c>
      <c r="D207" s="256"/>
      <c r="E207" s="298" t="s">
        <v>191</v>
      </c>
      <c r="F207" s="265">
        <f t="shared" si="8"/>
        <v>90</v>
      </c>
      <c r="G207" s="265"/>
      <c r="H207" s="265"/>
      <c r="I207" s="265"/>
      <c r="J207" s="265">
        <v>90</v>
      </c>
    </row>
    <row r="208" spans="1:10" ht="15" customHeight="1">
      <c r="A208" s="288"/>
      <c r="B208" s="256"/>
      <c r="C208" s="256"/>
      <c r="D208" s="256" t="s">
        <v>933</v>
      </c>
      <c r="E208" s="298" t="s">
        <v>192</v>
      </c>
      <c r="F208" s="265">
        <f t="shared" si="8"/>
        <v>90</v>
      </c>
      <c r="G208" s="265"/>
      <c r="H208" s="265"/>
      <c r="I208" s="265"/>
      <c r="J208" s="265">
        <v>90</v>
      </c>
    </row>
    <row r="209" spans="1:10" ht="15" customHeight="1">
      <c r="A209" s="288"/>
      <c r="B209" s="256" t="s">
        <v>935</v>
      </c>
      <c r="C209" s="256"/>
      <c r="D209" s="256"/>
      <c r="E209" s="298" t="s">
        <v>65</v>
      </c>
      <c r="F209" s="265">
        <v>310.49</v>
      </c>
      <c r="G209" s="265">
        <v>272.7</v>
      </c>
      <c r="H209" s="265">
        <v>2.83</v>
      </c>
      <c r="I209" s="265">
        <v>34.96</v>
      </c>
      <c r="J209" s="265"/>
    </row>
    <row r="210" spans="1:10" ht="15" customHeight="1">
      <c r="A210" s="288"/>
      <c r="B210" s="256"/>
      <c r="C210" s="256" t="s">
        <v>936</v>
      </c>
      <c r="D210" s="256"/>
      <c r="E210" s="298" t="s">
        <v>31</v>
      </c>
      <c r="F210" s="265">
        <v>310.49</v>
      </c>
      <c r="G210" s="265">
        <v>272.7</v>
      </c>
      <c r="H210" s="265">
        <v>2.83</v>
      </c>
      <c r="I210" s="265">
        <v>34.96</v>
      </c>
      <c r="J210" s="265"/>
    </row>
    <row r="211" spans="1:10" ht="15" customHeight="1">
      <c r="A211" s="288"/>
      <c r="B211" s="256"/>
      <c r="C211" s="256"/>
      <c r="D211" s="256" t="s">
        <v>902</v>
      </c>
      <c r="E211" s="298" t="s">
        <v>33</v>
      </c>
      <c r="F211" s="265">
        <v>37.79</v>
      </c>
      <c r="G211" s="265"/>
      <c r="H211" s="265">
        <v>2.83</v>
      </c>
      <c r="I211" s="265">
        <v>34.96</v>
      </c>
      <c r="J211" s="265"/>
    </row>
    <row r="212" spans="1:10" ht="15" customHeight="1">
      <c r="A212" s="288"/>
      <c r="B212" s="256"/>
      <c r="C212" s="256"/>
      <c r="D212" s="256" t="s">
        <v>936</v>
      </c>
      <c r="E212" s="298" t="s">
        <v>34</v>
      </c>
      <c r="F212" s="265">
        <f t="shared" si="8"/>
        <v>272.7</v>
      </c>
      <c r="G212" s="265">
        <v>272.7</v>
      </c>
      <c r="H212" s="265"/>
      <c r="I212" s="265"/>
      <c r="J212" s="265"/>
    </row>
    <row r="213" spans="1:10" ht="15" customHeight="1">
      <c r="A213" s="288"/>
      <c r="B213" s="256" t="s">
        <v>937</v>
      </c>
      <c r="C213" s="256"/>
      <c r="D213" s="256"/>
      <c r="E213" s="298" t="s">
        <v>70</v>
      </c>
      <c r="F213" s="265">
        <v>102.38</v>
      </c>
      <c r="G213" s="265">
        <v>102.38</v>
      </c>
      <c r="H213" s="265"/>
      <c r="I213" s="265"/>
      <c r="J213" s="265"/>
    </row>
    <row r="214" spans="1:10" ht="15" customHeight="1">
      <c r="A214" s="288"/>
      <c r="B214" s="256"/>
      <c r="C214" s="256" t="s">
        <v>999</v>
      </c>
      <c r="D214" s="256"/>
      <c r="E214" s="298" t="s">
        <v>35</v>
      </c>
      <c r="F214" s="265">
        <f t="shared" si="8"/>
        <v>102.38</v>
      </c>
      <c r="G214" s="265">
        <v>102.38</v>
      </c>
      <c r="H214" s="265"/>
      <c r="I214" s="265"/>
      <c r="J214" s="265"/>
    </row>
    <row r="215" spans="1:10" ht="15" customHeight="1">
      <c r="A215" s="288"/>
      <c r="B215" s="256"/>
      <c r="C215" s="256"/>
      <c r="D215" s="256" t="s">
        <v>895</v>
      </c>
      <c r="E215" s="298" t="s">
        <v>37</v>
      </c>
      <c r="F215" s="265">
        <f t="shared" si="8"/>
        <v>102.38</v>
      </c>
      <c r="G215" s="265">
        <v>102.38</v>
      </c>
      <c r="H215" s="265"/>
      <c r="I215" s="265"/>
      <c r="J215" s="265"/>
    </row>
    <row r="216" spans="1:10" ht="15" customHeight="1">
      <c r="A216" s="288"/>
      <c r="B216" s="256" t="s">
        <v>939</v>
      </c>
      <c r="C216" s="256"/>
      <c r="D216" s="256"/>
      <c r="E216" s="298" t="s">
        <v>74</v>
      </c>
      <c r="F216" s="265">
        <f t="shared" si="8"/>
        <v>163.74</v>
      </c>
      <c r="G216" s="265">
        <v>163.74</v>
      </c>
      <c r="H216" s="265"/>
      <c r="I216" s="265"/>
      <c r="J216" s="265"/>
    </row>
    <row r="217" spans="1:10" ht="15" customHeight="1">
      <c r="A217" s="288"/>
      <c r="B217" s="256"/>
      <c r="C217" s="256" t="s">
        <v>895</v>
      </c>
      <c r="D217" s="256"/>
      <c r="E217" s="298" t="s">
        <v>40</v>
      </c>
      <c r="F217" s="265">
        <v>163.74</v>
      </c>
      <c r="G217" s="265">
        <v>163.74</v>
      </c>
      <c r="H217" s="265"/>
      <c r="I217" s="265"/>
      <c r="J217" s="265"/>
    </row>
    <row r="218" spans="1:10" ht="15" customHeight="1">
      <c r="A218" s="303"/>
      <c r="B218" s="256"/>
      <c r="C218" s="256"/>
      <c r="D218" s="256" t="s">
        <v>926</v>
      </c>
      <c r="E218" s="298" t="s">
        <v>41</v>
      </c>
      <c r="F218" s="265">
        <f t="shared" si="8"/>
        <v>163.74</v>
      </c>
      <c r="G218" s="265">
        <v>163.74</v>
      </c>
      <c r="H218" s="265"/>
      <c r="I218" s="265"/>
      <c r="J218" s="265"/>
    </row>
    <row r="219" spans="1:10" ht="15" customHeight="1">
      <c r="A219" s="283" t="s">
        <v>711</v>
      </c>
      <c r="B219" s="248"/>
      <c r="C219" s="248"/>
      <c r="D219" s="248"/>
      <c r="E219" s="249"/>
      <c r="F219" s="368">
        <f>SUM(G219:J219)</f>
        <v>1430.33</v>
      </c>
      <c r="G219" s="368">
        <f>SUM(G220,G225,G229,G232)</f>
        <v>1224.51</v>
      </c>
      <c r="H219" s="368">
        <f>SUM(H220,H225,H229,I232)</f>
        <v>114.11</v>
      </c>
      <c r="I219" s="368">
        <f>SUM(I220,I225,I229,J232)</f>
        <v>46.71</v>
      </c>
      <c r="J219" s="368">
        <f>SUM(J220,J225,J229,K232)</f>
        <v>45</v>
      </c>
    </row>
    <row r="220" spans="1:10" ht="15" customHeight="1">
      <c r="A220" s="288"/>
      <c r="B220" s="256" t="s">
        <v>893</v>
      </c>
      <c r="C220" s="256"/>
      <c r="D220" s="256"/>
      <c r="E220" s="300" t="s">
        <v>894</v>
      </c>
      <c r="F220" s="263">
        <f>SUM(G220:J220)</f>
        <v>1049.47</v>
      </c>
      <c r="G220" s="263">
        <v>888.21</v>
      </c>
      <c r="H220" s="263">
        <v>111</v>
      </c>
      <c r="I220" s="263">
        <v>5.26</v>
      </c>
      <c r="J220" s="263">
        <v>45</v>
      </c>
    </row>
    <row r="221" spans="1:10" ht="15" customHeight="1">
      <c r="A221" s="288"/>
      <c r="B221" s="256"/>
      <c r="C221" s="256" t="s">
        <v>895</v>
      </c>
      <c r="D221" s="256"/>
      <c r="E221" s="300" t="s">
        <v>1000</v>
      </c>
      <c r="F221" s="263">
        <f aca="true" t="shared" si="9" ref="F221:F234">SUM(G221:J221)</f>
        <v>1004.47</v>
      </c>
      <c r="G221" s="263">
        <v>888.21</v>
      </c>
      <c r="H221" s="263">
        <v>111</v>
      </c>
      <c r="I221" s="263">
        <v>5.26</v>
      </c>
      <c r="J221" s="263"/>
    </row>
    <row r="222" spans="1:10" ht="15" customHeight="1">
      <c r="A222" s="288"/>
      <c r="B222" s="256"/>
      <c r="C222" s="256"/>
      <c r="D222" s="256" t="s">
        <v>897</v>
      </c>
      <c r="E222" s="300" t="s">
        <v>1001</v>
      </c>
      <c r="F222" s="263">
        <f t="shared" si="9"/>
        <v>1004.47</v>
      </c>
      <c r="G222" s="263">
        <v>888.21</v>
      </c>
      <c r="H222" s="263">
        <v>111</v>
      </c>
      <c r="I222" s="263">
        <v>5.26</v>
      </c>
      <c r="J222" s="263"/>
    </row>
    <row r="223" spans="1:10" ht="15" customHeight="1">
      <c r="A223" s="288"/>
      <c r="B223" s="256"/>
      <c r="C223" s="256" t="s">
        <v>931</v>
      </c>
      <c r="D223" s="256"/>
      <c r="E223" s="300" t="s">
        <v>1002</v>
      </c>
      <c r="F223" s="263">
        <f t="shared" si="9"/>
        <v>45</v>
      </c>
      <c r="G223" s="263"/>
      <c r="H223" s="263"/>
      <c r="I223" s="263"/>
      <c r="J223" s="263">
        <v>45</v>
      </c>
    </row>
    <row r="224" spans="1:10" ht="15" customHeight="1">
      <c r="A224" s="288"/>
      <c r="B224" s="256"/>
      <c r="C224" s="256"/>
      <c r="D224" s="256" t="s">
        <v>933</v>
      </c>
      <c r="E224" s="300" t="s">
        <v>1003</v>
      </c>
      <c r="F224" s="263">
        <f t="shared" si="9"/>
        <v>45</v>
      </c>
      <c r="G224" s="263"/>
      <c r="H224" s="263"/>
      <c r="I224" s="263"/>
      <c r="J224" s="263">
        <v>45</v>
      </c>
    </row>
    <row r="225" spans="1:10" ht="15" customHeight="1">
      <c r="A225" s="288"/>
      <c r="B225" s="256" t="s">
        <v>935</v>
      </c>
      <c r="C225" s="256"/>
      <c r="D225" s="256"/>
      <c r="E225" s="300" t="s">
        <v>964</v>
      </c>
      <c r="F225" s="263">
        <f t="shared" si="9"/>
        <v>202.96000000000004</v>
      </c>
      <c r="G225" s="263">
        <v>158.4</v>
      </c>
      <c r="H225" s="263">
        <v>3.11</v>
      </c>
      <c r="I225" s="263">
        <v>41.45</v>
      </c>
      <c r="J225" s="263"/>
    </row>
    <row r="226" spans="1:10" ht="15" customHeight="1">
      <c r="A226" s="288"/>
      <c r="B226" s="256"/>
      <c r="C226" s="256" t="s">
        <v>936</v>
      </c>
      <c r="D226" s="256"/>
      <c r="E226" s="300" t="s">
        <v>1004</v>
      </c>
      <c r="F226" s="263">
        <f t="shared" si="9"/>
        <v>202.96000000000004</v>
      </c>
      <c r="G226" s="263">
        <v>158.4</v>
      </c>
      <c r="H226" s="263">
        <v>3.11</v>
      </c>
      <c r="I226" s="263">
        <v>41.45</v>
      </c>
      <c r="J226" s="263"/>
    </row>
    <row r="227" spans="1:10" ht="15" customHeight="1">
      <c r="A227" s="288"/>
      <c r="B227" s="256"/>
      <c r="C227" s="256"/>
      <c r="D227" s="256" t="s">
        <v>895</v>
      </c>
      <c r="E227" s="300" t="s">
        <v>1005</v>
      </c>
      <c r="F227" s="263">
        <f t="shared" si="9"/>
        <v>44.56</v>
      </c>
      <c r="G227" s="263"/>
      <c r="H227" s="263">
        <v>3.11</v>
      </c>
      <c r="I227" s="263">
        <v>41.45</v>
      </c>
      <c r="J227" s="263"/>
    </row>
    <row r="228" spans="1:10" ht="15" customHeight="1">
      <c r="A228" s="288"/>
      <c r="B228" s="256"/>
      <c r="C228" s="256"/>
      <c r="D228" s="256" t="s">
        <v>936</v>
      </c>
      <c r="E228" s="300" t="s">
        <v>1006</v>
      </c>
      <c r="F228" s="263">
        <f t="shared" si="9"/>
        <v>158.4</v>
      </c>
      <c r="G228" s="263">
        <v>158.4</v>
      </c>
      <c r="H228" s="263"/>
      <c r="I228" s="263"/>
      <c r="J228" s="263"/>
    </row>
    <row r="229" spans="1:10" ht="15" customHeight="1">
      <c r="A229" s="288"/>
      <c r="B229" s="256" t="s">
        <v>937</v>
      </c>
      <c r="C229" s="256"/>
      <c r="D229" s="256"/>
      <c r="E229" s="300" t="s">
        <v>972</v>
      </c>
      <c r="F229" s="263">
        <f t="shared" si="9"/>
        <v>81.33</v>
      </c>
      <c r="G229" s="263">
        <v>81.33</v>
      </c>
      <c r="H229" s="263"/>
      <c r="I229" s="263"/>
      <c r="J229" s="263"/>
    </row>
    <row r="230" spans="1:10" ht="15" customHeight="1">
      <c r="A230" s="288"/>
      <c r="B230" s="256"/>
      <c r="C230" s="256" t="s">
        <v>999</v>
      </c>
      <c r="D230" s="256"/>
      <c r="E230" s="300" t="s">
        <v>1007</v>
      </c>
      <c r="F230" s="263">
        <f t="shared" si="9"/>
        <v>81.33</v>
      </c>
      <c r="G230" s="263">
        <v>81.33</v>
      </c>
      <c r="H230" s="263"/>
      <c r="I230" s="263"/>
      <c r="J230" s="263"/>
    </row>
    <row r="231" spans="1:10" ht="15" customHeight="1">
      <c r="A231" s="288"/>
      <c r="B231" s="256"/>
      <c r="C231" s="256"/>
      <c r="D231" s="256" t="s">
        <v>895</v>
      </c>
      <c r="E231" s="300" t="s">
        <v>1008</v>
      </c>
      <c r="F231" s="263">
        <f t="shared" si="9"/>
        <v>81.33</v>
      </c>
      <c r="G231" s="263">
        <v>81.33</v>
      </c>
      <c r="H231" s="263"/>
      <c r="I231" s="263"/>
      <c r="J231" s="263"/>
    </row>
    <row r="232" spans="1:10" ht="15" customHeight="1">
      <c r="A232" s="288"/>
      <c r="B232" s="256" t="s">
        <v>939</v>
      </c>
      <c r="C232" s="256"/>
      <c r="D232" s="256"/>
      <c r="E232" s="300" t="s">
        <v>977</v>
      </c>
      <c r="F232" s="263">
        <f t="shared" si="9"/>
        <v>96.57</v>
      </c>
      <c r="G232" s="263">
        <v>96.57</v>
      </c>
      <c r="H232" s="263"/>
      <c r="I232" s="263"/>
      <c r="J232" s="263"/>
    </row>
    <row r="233" spans="1:10" ht="15" customHeight="1">
      <c r="A233" s="288"/>
      <c r="B233" s="256"/>
      <c r="C233" s="256" t="s">
        <v>895</v>
      </c>
      <c r="D233" s="256"/>
      <c r="E233" s="300" t="s">
        <v>1009</v>
      </c>
      <c r="F233" s="263">
        <f t="shared" si="9"/>
        <v>96.57</v>
      </c>
      <c r="G233" s="263">
        <v>96.57</v>
      </c>
      <c r="H233" s="263"/>
      <c r="I233" s="263"/>
      <c r="J233" s="263"/>
    </row>
    <row r="234" spans="1:10" ht="15" customHeight="1">
      <c r="A234" s="303"/>
      <c r="B234" s="256"/>
      <c r="C234" s="256"/>
      <c r="D234" s="256" t="s">
        <v>926</v>
      </c>
      <c r="E234" s="300" t="s">
        <v>1010</v>
      </c>
      <c r="F234" s="263">
        <f t="shared" si="9"/>
        <v>96.57</v>
      </c>
      <c r="G234" s="263">
        <v>96.57</v>
      </c>
      <c r="H234" s="263"/>
      <c r="I234" s="263"/>
      <c r="J234" s="263"/>
    </row>
    <row r="235" spans="1:10" ht="15" customHeight="1">
      <c r="A235" s="283" t="s">
        <v>1011</v>
      </c>
      <c r="B235" s="252"/>
      <c r="C235" s="252"/>
      <c r="D235" s="252"/>
      <c r="E235" s="332"/>
      <c r="F235" s="273">
        <f>F236+F239+F244+F246</f>
        <v>706.5300000000001</v>
      </c>
      <c r="G235" s="273">
        <f>G236+G239+G244+G246</f>
        <v>621.59</v>
      </c>
      <c r="H235" s="273">
        <f>H236+H239+H244+H246</f>
        <v>69.92</v>
      </c>
      <c r="I235" s="273">
        <f>I236+I239+I244+I246</f>
        <v>15.02</v>
      </c>
      <c r="J235" s="273">
        <f>J236+J239+J244+J246</f>
        <v>0</v>
      </c>
    </row>
    <row r="236" spans="1:10" ht="15" customHeight="1">
      <c r="A236" s="288"/>
      <c r="B236" s="256" t="s">
        <v>901</v>
      </c>
      <c r="C236" s="256"/>
      <c r="D236" s="256"/>
      <c r="E236" s="300" t="s">
        <v>894</v>
      </c>
      <c r="F236" s="263">
        <f aca="true" t="shared" si="10" ref="F236:F248">SUM(G236:J236)</f>
        <v>511.41</v>
      </c>
      <c r="G236" s="263">
        <v>451.47</v>
      </c>
      <c r="H236" s="263">
        <v>59.92</v>
      </c>
      <c r="I236" s="263">
        <v>0.02</v>
      </c>
      <c r="J236" s="259"/>
    </row>
    <row r="237" spans="1:10" ht="15" customHeight="1">
      <c r="A237" s="288"/>
      <c r="B237" s="256"/>
      <c r="C237" s="256" t="s">
        <v>902</v>
      </c>
      <c r="D237" s="256"/>
      <c r="E237" s="300" t="s">
        <v>1022</v>
      </c>
      <c r="F237" s="263">
        <f t="shared" si="10"/>
        <v>511.41</v>
      </c>
      <c r="G237" s="263">
        <v>451.47</v>
      </c>
      <c r="H237" s="263">
        <v>59.92</v>
      </c>
      <c r="I237" s="263">
        <v>0.02</v>
      </c>
      <c r="J237" s="259"/>
    </row>
    <row r="238" spans="1:10" ht="15" customHeight="1">
      <c r="A238" s="288"/>
      <c r="B238" s="256"/>
      <c r="C238" s="256"/>
      <c r="D238" s="256" t="s">
        <v>903</v>
      </c>
      <c r="E238" s="300" t="s">
        <v>1089</v>
      </c>
      <c r="F238" s="263">
        <f t="shared" si="10"/>
        <v>511.41</v>
      </c>
      <c r="G238" s="263">
        <v>451.47</v>
      </c>
      <c r="H238" s="263">
        <v>59.92</v>
      </c>
      <c r="I238" s="263">
        <v>0.02</v>
      </c>
      <c r="J238" s="259"/>
    </row>
    <row r="239" spans="1:10" ht="15" customHeight="1">
      <c r="A239" s="288"/>
      <c r="B239" s="256" t="s">
        <v>921</v>
      </c>
      <c r="C239" s="256"/>
      <c r="D239" s="256"/>
      <c r="E239" s="300" t="s">
        <v>964</v>
      </c>
      <c r="F239" s="263">
        <f t="shared" si="10"/>
        <v>105.6</v>
      </c>
      <c r="G239" s="263">
        <v>80.6</v>
      </c>
      <c r="H239" s="263">
        <v>10</v>
      </c>
      <c r="I239" s="263">
        <v>15</v>
      </c>
      <c r="J239" s="259"/>
    </row>
    <row r="240" spans="1:10" ht="15" customHeight="1">
      <c r="A240" s="288"/>
      <c r="B240" s="256"/>
      <c r="C240" s="256" t="s">
        <v>922</v>
      </c>
      <c r="D240" s="256"/>
      <c r="E240" s="300" t="s">
        <v>1026</v>
      </c>
      <c r="F240" s="263">
        <f t="shared" si="10"/>
        <v>105.6</v>
      </c>
      <c r="G240" s="263">
        <v>80.6</v>
      </c>
      <c r="H240" s="263">
        <v>10</v>
      </c>
      <c r="I240" s="259">
        <v>15</v>
      </c>
      <c r="J240" s="259"/>
    </row>
    <row r="241" spans="1:10" ht="15" customHeight="1">
      <c r="A241" s="288"/>
      <c r="B241" s="256"/>
      <c r="C241" s="256"/>
      <c r="D241" s="256" t="s">
        <v>902</v>
      </c>
      <c r="E241" s="300" t="s">
        <v>1027</v>
      </c>
      <c r="F241" s="263">
        <f t="shared" si="10"/>
        <v>25</v>
      </c>
      <c r="G241" s="263"/>
      <c r="H241" s="263">
        <v>10</v>
      </c>
      <c r="I241" s="259">
        <v>15</v>
      </c>
      <c r="J241" s="259"/>
    </row>
    <row r="242" spans="1:10" ht="15" customHeight="1">
      <c r="A242" s="288"/>
      <c r="B242" s="256"/>
      <c r="C242" s="256"/>
      <c r="D242" s="256" t="s">
        <v>922</v>
      </c>
      <c r="E242" s="300" t="s">
        <v>1016</v>
      </c>
      <c r="F242" s="263">
        <f t="shared" si="10"/>
        <v>80.6</v>
      </c>
      <c r="G242" s="263">
        <v>80.6</v>
      </c>
      <c r="H242" s="259"/>
      <c r="I242" s="259"/>
      <c r="J242" s="259"/>
    </row>
    <row r="243" spans="1:10" ht="15" customHeight="1">
      <c r="A243" s="288"/>
      <c r="B243" s="256" t="s">
        <v>981</v>
      </c>
      <c r="C243" s="256"/>
      <c r="D243" s="256"/>
      <c r="E243" s="300" t="s">
        <v>972</v>
      </c>
      <c r="F243" s="263">
        <f t="shared" si="10"/>
        <v>40.44</v>
      </c>
      <c r="G243" s="263">
        <v>40.44</v>
      </c>
      <c r="H243" s="259"/>
      <c r="I243" s="259"/>
      <c r="J243" s="259"/>
    </row>
    <row r="244" spans="1:10" ht="15" customHeight="1">
      <c r="A244" s="288"/>
      <c r="B244" s="256"/>
      <c r="C244" s="256" t="s">
        <v>938</v>
      </c>
      <c r="D244" s="256"/>
      <c r="E244" s="300" t="s">
        <v>974</v>
      </c>
      <c r="F244" s="263">
        <f t="shared" si="10"/>
        <v>40.44</v>
      </c>
      <c r="G244" s="263">
        <v>40.44</v>
      </c>
      <c r="H244" s="259"/>
      <c r="I244" s="259"/>
      <c r="J244" s="259"/>
    </row>
    <row r="245" spans="1:10" ht="15" customHeight="1">
      <c r="A245" s="288"/>
      <c r="B245" s="256"/>
      <c r="C245" s="256"/>
      <c r="D245" s="256" t="s">
        <v>902</v>
      </c>
      <c r="E245" s="300" t="s">
        <v>975</v>
      </c>
      <c r="F245" s="263">
        <f t="shared" si="10"/>
        <v>40.44</v>
      </c>
      <c r="G245" s="263">
        <v>40.44</v>
      </c>
      <c r="H245" s="259"/>
      <c r="I245" s="259"/>
      <c r="J245" s="259"/>
    </row>
    <row r="246" spans="1:10" ht="15" customHeight="1">
      <c r="A246" s="288"/>
      <c r="B246" s="256" t="s">
        <v>982</v>
      </c>
      <c r="C246" s="256"/>
      <c r="D246" s="256"/>
      <c r="E246" s="300" t="s">
        <v>977</v>
      </c>
      <c r="F246" s="263">
        <f t="shared" si="10"/>
        <v>49.08</v>
      </c>
      <c r="G246" s="263">
        <v>49.08</v>
      </c>
      <c r="H246" s="259"/>
      <c r="I246" s="259"/>
      <c r="J246" s="259"/>
    </row>
    <row r="247" spans="1:10" ht="15" customHeight="1">
      <c r="A247" s="288"/>
      <c r="B247" s="256"/>
      <c r="C247" s="256" t="s">
        <v>902</v>
      </c>
      <c r="D247" s="256"/>
      <c r="E247" s="300" t="s">
        <v>978</v>
      </c>
      <c r="F247" s="263">
        <f t="shared" si="10"/>
        <v>49.08</v>
      </c>
      <c r="G247" s="263">
        <v>49.08</v>
      </c>
      <c r="H247" s="259"/>
      <c r="I247" s="259"/>
      <c r="J247" s="259"/>
    </row>
    <row r="248" spans="1:10" ht="15" customHeight="1">
      <c r="A248" s="303"/>
      <c r="B248" s="256"/>
      <c r="C248" s="256"/>
      <c r="D248" s="256" t="s">
        <v>913</v>
      </c>
      <c r="E248" s="300" t="s">
        <v>980</v>
      </c>
      <c r="F248" s="263">
        <f t="shared" si="10"/>
        <v>49.08</v>
      </c>
      <c r="G248" s="263">
        <v>49.08</v>
      </c>
      <c r="H248" s="259"/>
      <c r="I248" s="259"/>
      <c r="J248" s="259"/>
    </row>
    <row r="249" spans="1:10" ht="15" customHeight="1">
      <c r="A249" s="283" t="s">
        <v>422</v>
      </c>
      <c r="B249" s="252"/>
      <c r="C249" s="252"/>
      <c r="D249" s="252"/>
      <c r="E249" s="332"/>
      <c r="F249" s="273">
        <f>F250+F255+F259+F262</f>
        <v>2144.05</v>
      </c>
      <c r="G249" s="273">
        <f>G250+G255+G259+G262</f>
        <v>1501.7300000000002</v>
      </c>
      <c r="H249" s="273">
        <f>H250+H255+H259+H262</f>
        <v>165.53</v>
      </c>
      <c r="I249" s="273">
        <f>I250+I255+I259+I262</f>
        <v>11.79</v>
      </c>
      <c r="J249" s="273">
        <f>J250+J255+J259+J262</f>
        <v>465</v>
      </c>
    </row>
    <row r="250" spans="1:10" ht="15" customHeight="1">
      <c r="A250" s="288"/>
      <c r="B250" s="132">
        <v>205</v>
      </c>
      <c r="C250" s="132"/>
      <c r="D250" s="132"/>
      <c r="E250" s="298" t="s">
        <v>276</v>
      </c>
      <c r="F250" s="259">
        <f aca="true" t="shared" si="11" ref="F250:F257">SUM(G250:J250)</f>
        <v>1737.8300000000002</v>
      </c>
      <c r="G250" s="320">
        <v>1107.89</v>
      </c>
      <c r="H250" s="320">
        <v>164.65</v>
      </c>
      <c r="I250" s="320">
        <v>0.29</v>
      </c>
      <c r="J250" s="320">
        <v>465</v>
      </c>
    </row>
    <row r="251" spans="1:10" ht="15" customHeight="1">
      <c r="A251" s="288"/>
      <c r="B251" s="132"/>
      <c r="C251" s="132">
        <v>2</v>
      </c>
      <c r="D251" s="132"/>
      <c r="E251" s="298" t="s">
        <v>187</v>
      </c>
      <c r="F251" s="259">
        <f t="shared" si="11"/>
        <v>1272.8300000000002</v>
      </c>
      <c r="G251" s="320">
        <v>1107.89</v>
      </c>
      <c r="H251" s="320">
        <v>164.65</v>
      </c>
      <c r="I251" s="320">
        <v>0.29</v>
      </c>
      <c r="J251" s="320">
        <v>0</v>
      </c>
    </row>
    <row r="252" spans="1:10" ht="15" customHeight="1">
      <c r="A252" s="288"/>
      <c r="B252" s="132"/>
      <c r="C252" s="132"/>
      <c r="D252" s="132">
        <v>3</v>
      </c>
      <c r="E252" s="298" t="s">
        <v>196</v>
      </c>
      <c r="F252" s="259">
        <f t="shared" si="11"/>
        <v>1272.8300000000002</v>
      </c>
      <c r="G252" s="320">
        <v>1107.89</v>
      </c>
      <c r="H252" s="320">
        <v>164.65</v>
      </c>
      <c r="I252" s="320">
        <v>0.29</v>
      </c>
      <c r="J252" s="320"/>
    </row>
    <row r="253" spans="1:10" ht="15" customHeight="1">
      <c r="A253" s="288"/>
      <c r="B253" s="132"/>
      <c r="C253" s="132">
        <v>9</v>
      </c>
      <c r="D253" s="132"/>
      <c r="E253" s="298" t="s">
        <v>191</v>
      </c>
      <c r="F253" s="259"/>
      <c r="G253" s="320"/>
      <c r="H253" s="320"/>
      <c r="I253" s="320"/>
      <c r="J253" s="320">
        <v>465</v>
      </c>
    </row>
    <row r="254" spans="1:10" ht="15" customHeight="1">
      <c r="A254" s="288"/>
      <c r="B254" s="132"/>
      <c r="C254" s="132"/>
      <c r="D254" s="132">
        <v>99</v>
      </c>
      <c r="E254" s="298" t="s">
        <v>192</v>
      </c>
      <c r="F254" s="259"/>
      <c r="G254" s="320"/>
      <c r="H254" s="320"/>
      <c r="I254" s="320"/>
      <c r="J254" s="320">
        <v>465</v>
      </c>
    </row>
    <row r="255" spans="1:10" ht="15" customHeight="1">
      <c r="A255" s="288"/>
      <c r="B255" s="132">
        <v>208</v>
      </c>
      <c r="C255" s="132"/>
      <c r="D255" s="132"/>
      <c r="E255" s="298" t="s">
        <v>65</v>
      </c>
      <c r="F255" s="259">
        <f t="shared" si="11"/>
        <v>210.31</v>
      </c>
      <c r="G255" s="320">
        <v>197.93</v>
      </c>
      <c r="H255" s="320">
        <v>0.88</v>
      </c>
      <c r="I255" s="320">
        <v>11.5</v>
      </c>
      <c r="J255" s="320">
        <v>0</v>
      </c>
    </row>
    <row r="256" spans="1:10" ht="15" customHeight="1">
      <c r="A256" s="288"/>
      <c r="B256" s="132"/>
      <c r="C256" s="132">
        <v>5</v>
      </c>
      <c r="D256" s="132"/>
      <c r="E256" s="298" t="s">
        <v>31</v>
      </c>
      <c r="F256" s="259">
        <f t="shared" si="11"/>
        <v>210.31</v>
      </c>
      <c r="G256" s="320">
        <v>197.93</v>
      </c>
      <c r="H256" s="320">
        <v>0.88</v>
      </c>
      <c r="I256" s="320">
        <v>11.5</v>
      </c>
      <c r="J256" s="320">
        <v>0</v>
      </c>
    </row>
    <row r="257" spans="1:10" ht="15" customHeight="1">
      <c r="A257" s="288"/>
      <c r="B257" s="132"/>
      <c r="C257" s="132"/>
      <c r="D257" s="132">
        <v>2</v>
      </c>
      <c r="E257" s="298" t="s">
        <v>33</v>
      </c>
      <c r="F257" s="259">
        <f t="shared" si="11"/>
        <v>12.38</v>
      </c>
      <c r="G257" s="320">
        <v>0</v>
      </c>
      <c r="H257" s="320">
        <v>0.88</v>
      </c>
      <c r="I257" s="320">
        <v>11.5</v>
      </c>
      <c r="J257" s="320">
        <v>0</v>
      </c>
    </row>
    <row r="258" spans="1:10" ht="15" customHeight="1">
      <c r="A258" s="288"/>
      <c r="B258" s="132"/>
      <c r="C258" s="132"/>
      <c r="D258" s="132">
        <v>5</v>
      </c>
      <c r="E258" s="298" t="s">
        <v>34</v>
      </c>
      <c r="F258" s="259">
        <v>197.93</v>
      </c>
      <c r="G258" s="320">
        <v>197.93</v>
      </c>
      <c r="H258" s="320">
        <v>0</v>
      </c>
      <c r="I258" s="320">
        <v>0</v>
      </c>
      <c r="J258" s="320">
        <v>0</v>
      </c>
    </row>
    <row r="259" spans="1:10" ht="15" customHeight="1">
      <c r="A259" s="288"/>
      <c r="B259" s="132">
        <v>210</v>
      </c>
      <c r="C259" s="132"/>
      <c r="D259" s="132"/>
      <c r="E259" s="298" t="s">
        <v>70</v>
      </c>
      <c r="F259" s="259">
        <v>75.51</v>
      </c>
      <c r="G259" s="320">
        <v>75.51</v>
      </c>
      <c r="H259" s="320">
        <v>0</v>
      </c>
      <c r="I259" s="320">
        <v>0</v>
      </c>
      <c r="J259" s="320">
        <v>0</v>
      </c>
    </row>
    <row r="260" spans="1:10" ht="15" customHeight="1">
      <c r="A260" s="288"/>
      <c r="B260" s="132"/>
      <c r="C260" s="132">
        <v>11</v>
      </c>
      <c r="D260" s="132"/>
      <c r="E260" s="298" t="s">
        <v>35</v>
      </c>
      <c r="F260" s="320">
        <v>75.51</v>
      </c>
      <c r="G260" s="320">
        <v>75.51</v>
      </c>
      <c r="H260" s="320">
        <v>0</v>
      </c>
      <c r="I260" s="320">
        <v>0</v>
      </c>
      <c r="J260" s="320">
        <v>0</v>
      </c>
    </row>
    <row r="261" spans="1:10" ht="15" customHeight="1">
      <c r="A261" s="288"/>
      <c r="B261" s="132"/>
      <c r="C261" s="132"/>
      <c r="D261" s="132">
        <v>2</v>
      </c>
      <c r="E261" s="298" t="s">
        <v>37</v>
      </c>
      <c r="F261" s="320">
        <v>75.51</v>
      </c>
      <c r="G261" s="320">
        <v>75.51</v>
      </c>
      <c r="H261" s="320">
        <v>0</v>
      </c>
      <c r="I261" s="320">
        <v>0</v>
      </c>
      <c r="J261" s="320">
        <v>0</v>
      </c>
    </row>
    <row r="262" spans="1:10" ht="15" customHeight="1">
      <c r="A262" s="288"/>
      <c r="B262" s="132">
        <v>221</v>
      </c>
      <c r="C262" s="132"/>
      <c r="D262" s="132"/>
      <c r="E262" s="298" t="s">
        <v>74</v>
      </c>
      <c r="F262" s="320">
        <v>120.4</v>
      </c>
      <c r="G262" s="320">
        <v>120.4</v>
      </c>
      <c r="H262" s="320">
        <v>0</v>
      </c>
      <c r="I262" s="320">
        <v>0</v>
      </c>
      <c r="J262" s="320">
        <v>0</v>
      </c>
    </row>
    <row r="263" spans="1:10" ht="15" customHeight="1">
      <c r="A263" s="288"/>
      <c r="B263" s="132"/>
      <c r="C263" s="132">
        <v>2</v>
      </c>
      <c r="D263" s="132"/>
      <c r="E263" s="298" t="s">
        <v>40</v>
      </c>
      <c r="F263" s="259">
        <f>SUM(G263:J263)</f>
        <v>120.4</v>
      </c>
      <c r="G263" s="320">
        <v>120.4</v>
      </c>
      <c r="H263" s="320">
        <v>0</v>
      </c>
      <c r="I263" s="320">
        <v>0</v>
      </c>
      <c r="J263" s="320">
        <v>0</v>
      </c>
    </row>
    <row r="264" spans="1:10" ht="15" customHeight="1">
      <c r="A264" s="303"/>
      <c r="B264" s="132"/>
      <c r="C264" s="132"/>
      <c r="D264" s="132">
        <v>1</v>
      </c>
      <c r="E264" s="298" t="s">
        <v>41</v>
      </c>
      <c r="F264" s="259">
        <f>SUM(G264:J264)</f>
        <v>120.4</v>
      </c>
      <c r="G264" s="320">
        <v>120.4</v>
      </c>
      <c r="H264" s="320">
        <v>0</v>
      </c>
      <c r="I264" s="320">
        <v>0</v>
      </c>
      <c r="J264" s="320">
        <v>0</v>
      </c>
    </row>
    <row r="265" spans="1:10" ht="15" customHeight="1">
      <c r="A265" s="283" t="s">
        <v>726</v>
      </c>
      <c r="B265" s="248"/>
      <c r="C265" s="248"/>
      <c r="D265" s="248"/>
      <c r="E265" s="249"/>
      <c r="F265" s="275">
        <v>2275.69</v>
      </c>
      <c r="G265" s="309">
        <v>1780.54</v>
      </c>
      <c r="H265" s="309">
        <v>280.26</v>
      </c>
      <c r="I265" s="309">
        <v>79.89</v>
      </c>
      <c r="J265" s="309">
        <v>135</v>
      </c>
    </row>
    <row r="266" spans="1:10" ht="15" customHeight="1">
      <c r="A266" s="288"/>
      <c r="B266" s="256" t="s">
        <v>901</v>
      </c>
      <c r="C266" s="256"/>
      <c r="D266" s="256"/>
      <c r="E266" s="300" t="s">
        <v>894</v>
      </c>
      <c r="F266" s="265">
        <v>1714.7</v>
      </c>
      <c r="G266" s="258">
        <v>1303.73</v>
      </c>
      <c r="H266" s="258">
        <v>275.51</v>
      </c>
      <c r="I266" s="258">
        <v>0.46</v>
      </c>
      <c r="J266" s="258">
        <v>135</v>
      </c>
    </row>
    <row r="267" spans="1:10" ht="15" customHeight="1">
      <c r="A267" s="288"/>
      <c r="B267" s="256"/>
      <c r="C267" s="256" t="s">
        <v>902</v>
      </c>
      <c r="D267" s="256"/>
      <c r="E267" s="300" t="s">
        <v>1022</v>
      </c>
      <c r="F267" s="265">
        <v>1579.7</v>
      </c>
      <c r="G267" s="258">
        <v>1303.73</v>
      </c>
      <c r="H267" s="258">
        <v>275.51</v>
      </c>
      <c r="I267" s="258">
        <v>0.46</v>
      </c>
      <c r="J267" s="259"/>
    </row>
    <row r="268" spans="1:10" ht="15" customHeight="1">
      <c r="A268" s="288"/>
      <c r="B268" s="256"/>
      <c r="C268" s="256"/>
      <c r="D268" s="256" t="s">
        <v>906</v>
      </c>
      <c r="E268" s="300" t="s">
        <v>1023</v>
      </c>
      <c r="F268" s="265">
        <v>1579.7</v>
      </c>
      <c r="G268" s="258">
        <v>1303.73</v>
      </c>
      <c r="H268" s="258">
        <v>275.51</v>
      </c>
      <c r="I268" s="258">
        <v>0.46</v>
      </c>
      <c r="J268" s="259"/>
    </row>
    <row r="269" spans="1:10" ht="15" customHeight="1">
      <c r="A269" s="288"/>
      <c r="B269" s="256"/>
      <c r="C269" s="256" t="s">
        <v>925</v>
      </c>
      <c r="D269" s="256"/>
      <c r="E269" s="300" t="s">
        <v>1024</v>
      </c>
      <c r="F269" s="265">
        <v>135</v>
      </c>
      <c r="G269" s="259"/>
      <c r="H269" s="258"/>
      <c r="I269" s="258"/>
      <c r="J269" s="258">
        <v>135</v>
      </c>
    </row>
    <row r="270" spans="1:10" ht="15" customHeight="1">
      <c r="A270" s="288"/>
      <c r="B270" s="256"/>
      <c r="C270" s="256"/>
      <c r="D270" s="256" t="s">
        <v>920</v>
      </c>
      <c r="E270" s="300" t="s">
        <v>1025</v>
      </c>
      <c r="F270" s="265">
        <v>135</v>
      </c>
      <c r="G270" s="259"/>
      <c r="H270" s="258"/>
      <c r="I270" s="258"/>
      <c r="J270" s="258">
        <v>135</v>
      </c>
    </row>
    <row r="271" spans="1:10" ht="15" customHeight="1">
      <c r="A271" s="288"/>
      <c r="B271" s="256" t="s">
        <v>921</v>
      </c>
      <c r="C271" s="256"/>
      <c r="D271" s="256"/>
      <c r="E271" s="300" t="s">
        <v>964</v>
      </c>
      <c r="F271" s="265">
        <v>317.18</v>
      </c>
      <c r="G271" s="258">
        <v>233</v>
      </c>
      <c r="H271" s="258">
        <v>4.75</v>
      </c>
      <c r="I271" s="258">
        <v>79.43</v>
      </c>
      <c r="J271" s="259"/>
    </row>
    <row r="272" spans="1:10" ht="15" customHeight="1">
      <c r="A272" s="288"/>
      <c r="B272" s="256"/>
      <c r="C272" s="256" t="s">
        <v>922</v>
      </c>
      <c r="D272" s="256"/>
      <c r="E272" s="300" t="s">
        <v>1026</v>
      </c>
      <c r="F272" s="265">
        <v>317.18</v>
      </c>
      <c r="G272" s="258">
        <v>233</v>
      </c>
      <c r="H272" s="258">
        <v>4.75</v>
      </c>
      <c r="I272" s="258">
        <v>79.43</v>
      </c>
      <c r="J272" s="259"/>
    </row>
    <row r="273" spans="1:10" ht="15" customHeight="1">
      <c r="A273" s="288"/>
      <c r="B273" s="256"/>
      <c r="C273" s="256"/>
      <c r="D273" s="256" t="s">
        <v>902</v>
      </c>
      <c r="E273" s="300" t="s">
        <v>1027</v>
      </c>
      <c r="F273" s="265">
        <v>84.18</v>
      </c>
      <c r="G273" s="259"/>
      <c r="H273" s="258">
        <v>4.75</v>
      </c>
      <c r="I273" s="258">
        <v>79.43</v>
      </c>
      <c r="J273" s="259"/>
    </row>
    <row r="274" spans="1:10" ht="15" customHeight="1">
      <c r="A274" s="288"/>
      <c r="B274" s="256"/>
      <c r="C274" s="256"/>
      <c r="D274" s="256" t="s">
        <v>922</v>
      </c>
      <c r="E274" s="300" t="s">
        <v>1028</v>
      </c>
      <c r="F274" s="265">
        <v>233</v>
      </c>
      <c r="G274" s="258">
        <v>233</v>
      </c>
      <c r="H274" s="258"/>
      <c r="I274" s="258"/>
      <c r="J274" s="259"/>
    </row>
    <row r="275" spans="1:10" ht="15" customHeight="1">
      <c r="A275" s="288"/>
      <c r="B275" s="256" t="s">
        <v>981</v>
      </c>
      <c r="C275" s="256"/>
      <c r="D275" s="256"/>
      <c r="E275" s="300" t="s">
        <v>1029</v>
      </c>
      <c r="F275" s="265">
        <v>102.13</v>
      </c>
      <c r="G275" s="258">
        <v>102.13</v>
      </c>
      <c r="H275" s="258"/>
      <c r="I275" s="258"/>
      <c r="J275" s="259"/>
    </row>
    <row r="276" spans="1:10" ht="15" customHeight="1">
      <c r="A276" s="288"/>
      <c r="B276" s="256"/>
      <c r="C276" s="256" t="s">
        <v>938</v>
      </c>
      <c r="D276" s="256"/>
      <c r="E276" s="300" t="s">
        <v>974</v>
      </c>
      <c r="F276" s="265">
        <v>102.13</v>
      </c>
      <c r="G276" s="258">
        <v>102.13</v>
      </c>
      <c r="H276" s="258"/>
      <c r="I276" s="258"/>
      <c r="J276" s="259"/>
    </row>
    <row r="277" spans="1:10" ht="15" customHeight="1">
      <c r="A277" s="288"/>
      <c r="B277" s="256"/>
      <c r="C277" s="256"/>
      <c r="D277" s="256" t="s">
        <v>902</v>
      </c>
      <c r="E277" s="300" t="s">
        <v>975</v>
      </c>
      <c r="F277" s="265">
        <v>102.13</v>
      </c>
      <c r="G277" s="258">
        <v>102.13</v>
      </c>
      <c r="H277" s="258"/>
      <c r="I277" s="258"/>
      <c r="J277" s="259"/>
    </row>
    <row r="278" spans="1:10" ht="15" customHeight="1">
      <c r="A278" s="288"/>
      <c r="B278" s="256" t="s">
        <v>982</v>
      </c>
      <c r="C278" s="256"/>
      <c r="D278" s="256"/>
      <c r="E278" s="300" t="s">
        <v>977</v>
      </c>
      <c r="F278" s="265">
        <v>141.68</v>
      </c>
      <c r="G278" s="258">
        <v>141.68</v>
      </c>
      <c r="H278" s="258"/>
      <c r="I278" s="258"/>
      <c r="J278" s="259"/>
    </row>
    <row r="279" spans="1:10" ht="15" customHeight="1">
      <c r="A279" s="288"/>
      <c r="B279" s="256"/>
      <c r="C279" s="256" t="s">
        <v>902</v>
      </c>
      <c r="D279" s="256"/>
      <c r="E279" s="300" t="s">
        <v>978</v>
      </c>
      <c r="F279" s="265">
        <v>141.68</v>
      </c>
      <c r="G279" s="258">
        <v>141.68</v>
      </c>
      <c r="H279" s="258"/>
      <c r="I279" s="258"/>
      <c r="J279" s="259"/>
    </row>
    <row r="280" spans="1:10" ht="15" customHeight="1">
      <c r="A280" s="303"/>
      <c r="B280" s="256"/>
      <c r="C280" s="256"/>
      <c r="D280" s="256" t="s">
        <v>913</v>
      </c>
      <c r="E280" s="300" t="s">
        <v>980</v>
      </c>
      <c r="F280" s="265">
        <v>141.68</v>
      </c>
      <c r="G280" s="258">
        <v>141.68</v>
      </c>
      <c r="H280" s="258"/>
      <c r="I280" s="258"/>
      <c r="J280" s="259"/>
    </row>
    <row r="281" spans="1:10" ht="15" customHeight="1">
      <c r="A281" s="283" t="s">
        <v>1030</v>
      </c>
      <c r="B281" s="252"/>
      <c r="C281" s="252"/>
      <c r="D281" s="252"/>
      <c r="E281" s="332"/>
      <c r="F281" s="273">
        <f>F282+F285+F289+F292</f>
        <v>1614.19</v>
      </c>
      <c r="G281" s="273">
        <f>G282+G285+G289+G292</f>
        <v>1387.55</v>
      </c>
      <c r="H281" s="273">
        <f>H282+H285+H289+H292</f>
        <v>205.29999999999998</v>
      </c>
      <c r="I281" s="273">
        <f>I282+I285+I289+I292</f>
        <v>21.34</v>
      </c>
      <c r="J281" s="273">
        <f>J282+J285+J289+J292</f>
        <v>0</v>
      </c>
    </row>
    <row r="282" spans="1:10" ht="15" customHeight="1">
      <c r="A282" s="288"/>
      <c r="B282" s="340">
        <v>205</v>
      </c>
      <c r="C282" s="340"/>
      <c r="D282" s="340"/>
      <c r="E282" s="341" t="s">
        <v>276</v>
      </c>
      <c r="F282" s="342">
        <v>1225.92</v>
      </c>
      <c r="G282" s="342">
        <v>1021.91</v>
      </c>
      <c r="H282" s="342">
        <v>203.66</v>
      </c>
      <c r="I282" s="342">
        <v>0.35</v>
      </c>
      <c r="J282" s="259"/>
    </row>
    <row r="283" spans="1:10" ht="15" customHeight="1">
      <c r="A283" s="288"/>
      <c r="B283" s="340"/>
      <c r="C283" s="340">
        <v>2</v>
      </c>
      <c r="D283" s="340"/>
      <c r="E283" s="341" t="s">
        <v>187</v>
      </c>
      <c r="F283" s="342">
        <v>1225.92</v>
      </c>
      <c r="G283" s="342">
        <v>1021.91</v>
      </c>
      <c r="H283" s="342">
        <v>203.66</v>
      </c>
      <c r="I283" s="342">
        <v>0.35</v>
      </c>
      <c r="J283" s="259"/>
    </row>
    <row r="284" spans="1:10" ht="15" customHeight="1">
      <c r="A284" s="288"/>
      <c r="B284" s="340"/>
      <c r="C284" s="340"/>
      <c r="D284" s="340">
        <v>2</v>
      </c>
      <c r="E284" s="341" t="s">
        <v>195</v>
      </c>
      <c r="F284" s="342">
        <v>1225.92</v>
      </c>
      <c r="G284" s="342">
        <v>1021.91</v>
      </c>
      <c r="H284" s="342">
        <v>203.66</v>
      </c>
      <c r="I284" s="342">
        <v>0.35</v>
      </c>
      <c r="J284" s="259"/>
    </row>
    <row r="285" spans="1:10" ht="15" customHeight="1">
      <c r="A285" s="288"/>
      <c r="B285" s="340">
        <v>208</v>
      </c>
      <c r="C285" s="340"/>
      <c r="D285" s="340"/>
      <c r="E285" s="341" t="s">
        <v>65</v>
      </c>
      <c r="F285" s="342">
        <v>205.59</v>
      </c>
      <c r="G285" s="342">
        <v>182.96</v>
      </c>
      <c r="H285" s="342">
        <v>1.64</v>
      </c>
      <c r="I285" s="342">
        <v>20.99</v>
      </c>
      <c r="J285" s="259"/>
    </row>
    <row r="286" spans="1:10" ht="15" customHeight="1">
      <c r="A286" s="288"/>
      <c r="B286" s="340"/>
      <c r="C286" s="340">
        <v>5</v>
      </c>
      <c r="D286" s="340"/>
      <c r="E286" s="341" t="s">
        <v>31</v>
      </c>
      <c r="F286" s="342">
        <v>205.59</v>
      </c>
      <c r="G286" s="342">
        <v>182.96</v>
      </c>
      <c r="H286" s="342">
        <v>1.64</v>
      </c>
      <c r="I286" s="342">
        <v>20.99</v>
      </c>
      <c r="J286" s="259"/>
    </row>
    <row r="287" spans="1:10" ht="15" customHeight="1">
      <c r="A287" s="288"/>
      <c r="B287" s="340"/>
      <c r="C287" s="340"/>
      <c r="D287" s="340">
        <v>2</v>
      </c>
      <c r="E287" s="341" t="s">
        <v>33</v>
      </c>
      <c r="F287" s="342">
        <v>22.63</v>
      </c>
      <c r="G287" s="342">
        <v>0</v>
      </c>
      <c r="H287" s="342">
        <v>1.64</v>
      </c>
      <c r="I287" s="342">
        <v>20.99</v>
      </c>
      <c r="J287" s="259"/>
    </row>
    <row r="288" spans="1:10" ht="15" customHeight="1">
      <c r="A288" s="288"/>
      <c r="B288" s="340"/>
      <c r="C288" s="340"/>
      <c r="D288" s="340">
        <v>5</v>
      </c>
      <c r="E288" s="341" t="s">
        <v>34</v>
      </c>
      <c r="F288" s="342">
        <v>182.96</v>
      </c>
      <c r="G288" s="342">
        <v>182.96</v>
      </c>
      <c r="H288" s="342">
        <v>0</v>
      </c>
      <c r="I288" s="342">
        <v>0</v>
      </c>
      <c r="J288" s="259"/>
    </row>
    <row r="289" spans="1:10" ht="15" customHeight="1">
      <c r="A289" s="288"/>
      <c r="B289" s="340">
        <v>210</v>
      </c>
      <c r="C289" s="340"/>
      <c r="D289" s="340"/>
      <c r="E289" s="341" t="s">
        <v>70</v>
      </c>
      <c r="F289" s="342">
        <v>71.76</v>
      </c>
      <c r="G289" s="342">
        <v>71.76</v>
      </c>
      <c r="H289" s="342">
        <v>0</v>
      </c>
      <c r="I289" s="342">
        <v>0</v>
      </c>
      <c r="J289" s="259"/>
    </row>
    <row r="290" spans="1:10" ht="15" customHeight="1">
      <c r="A290" s="288"/>
      <c r="B290" s="340"/>
      <c r="C290" s="340">
        <v>11</v>
      </c>
      <c r="D290" s="340"/>
      <c r="E290" s="341" t="s">
        <v>35</v>
      </c>
      <c r="F290" s="342">
        <v>71.76</v>
      </c>
      <c r="G290" s="342">
        <v>71.76</v>
      </c>
      <c r="H290" s="342">
        <v>0</v>
      </c>
      <c r="I290" s="342">
        <v>0</v>
      </c>
      <c r="J290" s="259"/>
    </row>
    <row r="291" spans="1:10" ht="15" customHeight="1">
      <c r="A291" s="288"/>
      <c r="B291" s="340"/>
      <c r="C291" s="340"/>
      <c r="D291" s="340">
        <v>2</v>
      </c>
      <c r="E291" s="341" t="s">
        <v>37</v>
      </c>
      <c r="F291" s="342">
        <v>71.76</v>
      </c>
      <c r="G291" s="342">
        <v>71.76</v>
      </c>
      <c r="H291" s="342">
        <v>0</v>
      </c>
      <c r="I291" s="342">
        <v>0</v>
      </c>
      <c r="J291" s="259"/>
    </row>
    <row r="292" spans="1:10" ht="15" customHeight="1">
      <c r="A292" s="288"/>
      <c r="B292" s="340">
        <v>221</v>
      </c>
      <c r="C292" s="340"/>
      <c r="D292" s="340"/>
      <c r="E292" s="341" t="s">
        <v>74</v>
      </c>
      <c r="F292" s="342">
        <v>110.92</v>
      </c>
      <c r="G292" s="342">
        <v>110.92</v>
      </c>
      <c r="H292" s="342">
        <v>0</v>
      </c>
      <c r="I292" s="342">
        <v>0</v>
      </c>
      <c r="J292" s="259"/>
    </row>
    <row r="293" spans="1:10" ht="15" customHeight="1">
      <c r="A293" s="288"/>
      <c r="B293" s="340"/>
      <c r="C293" s="340">
        <v>2</v>
      </c>
      <c r="D293" s="340"/>
      <c r="E293" s="341" t="s">
        <v>40</v>
      </c>
      <c r="F293" s="342">
        <v>110.92</v>
      </c>
      <c r="G293" s="342">
        <v>110.92</v>
      </c>
      <c r="H293" s="342">
        <v>0</v>
      </c>
      <c r="I293" s="342">
        <v>0</v>
      </c>
      <c r="J293" s="259"/>
    </row>
    <row r="294" spans="1:10" ht="15" customHeight="1">
      <c r="A294" s="288"/>
      <c r="B294" s="340"/>
      <c r="C294" s="340"/>
      <c r="D294" s="340">
        <v>1</v>
      </c>
      <c r="E294" s="341" t="s">
        <v>41</v>
      </c>
      <c r="F294" s="342">
        <v>110.92</v>
      </c>
      <c r="G294" s="342">
        <v>110.92</v>
      </c>
      <c r="H294" s="342">
        <v>0</v>
      </c>
      <c r="I294" s="342">
        <v>0</v>
      </c>
      <c r="J294" s="259"/>
    </row>
    <row r="295" spans="1:10" ht="15" customHeight="1">
      <c r="A295" s="283" t="s">
        <v>732</v>
      </c>
      <c r="B295" s="248"/>
      <c r="C295" s="248"/>
      <c r="D295" s="248"/>
      <c r="E295" s="249"/>
      <c r="F295" s="249">
        <f>SUM(G295:J295)</f>
        <v>526.29</v>
      </c>
      <c r="G295" s="249">
        <f>SUM(G296,G301,G305,G308)</f>
        <v>454.71</v>
      </c>
      <c r="H295" s="249">
        <f>SUM(H296,H301,H305,H308)</f>
        <v>45.52</v>
      </c>
      <c r="I295" s="249">
        <f>SUM(I296,I301,I305,I308)</f>
        <v>6.06</v>
      </c>
      <c r="J295" s="249">
        <f>SUM(J296,J301,J305,J308)</f>
        <v>20</v>
      </c>
    </row>
    <row r="296" spans="1:10" ht="15" customHeight="1">
      <c r="A296" s="288"/>
      <c r="B296" s="256" t="s">
        <v>275</v>
      </c>
      <c r="C296" s="256"/>
      <c r="D296" s="256"/>
      <c r="E296" s="300" t="s">
        <v>276</v>
      </c>
      <c r="F296" s="259">
        <f>SUM(G296:J296)</f>
        <v>400.46000000000004</v>
      </c>
      <c r="G296" s="259">
        <v>335.3</v>
      </c>
      <c r="H296" s="259">
        <v>45.06</v>
      </c>
      <c r="I296" s="259">
        <v>0.1</v>
      </c>
      <c r="J296" s="259">
        <v>20</v>
      </c>
    </row>
    <row r="297" spans="1:10" ht="15" customHeight="1">
      <c r="A297" s="288"/>
      <c r="B297" s="256"/>
      <c r="C297" s="256" t="s">
        <v>68</v>
      </c>
      <c r="D297" s="256"/>
      <c r="E297" s="300" t="s">
        <v>187</v>
      </c>
      <c r="F297" s="259">
        <f aca="true" t="shared" si="12" ref="F297:F310">SUM(G297:J297)</f>
        <v>380.46000000000004</v>
      </c>
      <c r="G297" s="259">
        <v>335.3</v>
      </c>
      <c r="H297" s="259">
        <v>45.06</v>
      </c>
      <c r="I297" s="259">
        <v>0.1</v>
      </c>
      <c r="J297" s="259"/>
    </row>
    <row r="298" spans="1:10" ht="15" customHeight="1">
      <c r="A298" s="288"/>
      <c r="B298" s="256"/>
      <c r="C298" s="256"/>
      <c r="D298" s="256" t="s">
        <v>68</v>
      </c>
      <c r="E298" s="300" t="s">
        <v>195</v>
      </c>
      <c r="F298" s="259">
        <f t="shared" si="12"/>
        <v>380.46000000000004</v>
      </c>
      <c r="G298" s="259">
        <v>335.3</v>
      </c>
      <c r="H298" s="259">
        <v>45.06</v>
      </c>
      <c r="I298" s="259">
        <v>0.1</v>
      </c>
      <c r="J298" s="259"/>
    </row>
    <row r="299" spans="1:10" ht="15" customHeight="1">
      <c r="A299" s="288"/>
      <c r="B299" s="256"/>
      <c r="C299" s="256" t="s">
        <v>105</v>
      </c>
      <c r="D299" s="256"/>
      <c r="E299" s="300" t="s">
        <v>191</v>
      </c>
      <c r="F299" s="259">
        <f t="shared" si="12"/>
        <v>20</v>
      </c>
      <c r="G299" s="259"/>
      <c r="H299" s="259"/>
      <c r="I299" s="259"/>
      <c r="J299" s="259">
        <v>20</v>
      </c>
    </row>
    <row r="300" spans="1:10" ht="15" customHeight="1">
      <c r="A300" s="288"/>
      <c r="B300" s="256"/>
      <c r="C300" s="256"/>
      <c r="D300" s="256" t="s">
        <v>106</v>
      </c>
      <c r="E300" s="300" t="s">
        <v>192</v>
      </c>
      <c r="F300" s="259">
        <f t="shared" si="12"/>
        <v>20</v>
      </c>
      <c r="G300" s="259"/>
      <c r="H300" s="259"/>
      <c r="I300" s="259"/>
      <c r="J300" s="259">
        <v>20</v>
      </c>
    </row>
    <row r="301" spans="1:10" ht="15" customHeight="1">
      <c r="A301" s="288"/>
      <c r="B301" s="256" t="s">
        <v>64</v>
      </c>
      <c r="C301" s="256"/>
      <c r="D301" s="256"/>
      <c r="E301" s="300" t="s">
        <v>65</v>
      </c>
      <c r="F301" s="259">
        <f t="shared" si="12"/>
        <v>66.44</v>
      </c>
      <c r="G301" s="259">
        <v>60.02</v>
      </c>
      <c r="H301" s="259">
        <v>0.46</v>
      </c>
      <c r="I301" s="259">
        <v>5.96</v>
      </c>
      <c r="J301" s="259"/>
    </row>
    <row r="302" spans="1:10" ht="15" customHeight="1">
      <c r="A302" s="288"/>
      <c r="B302" s="256"/>
      <c r="C302" s="256" t="s">
        <v>66</v>
      </c>
      <c r="D302" s="256"/>
      <c r="E302" s="300" t="s">
        <v>31</v>
      </c>
      <c r="F302" s="259">
        <f t="shared" si="12"/>
        <v>66.44</v>
      </c>
      <c r="G302" s="259">
        <v>60.02</v>
      </c>
      <c r="H302" s="259">
        <v>0.46</v>
      </c>
      <c r="I302" s="259">
        <v>5.96</v>
      </c>
      <c r="J302" s="259"/>
    </row>
    <row r="303" spans="1:10" ht="15" customHeight="1">
      <c r="A303" s="288"/>
      <c r="B303" s="256"/>
      <c r="C303" s="256"/>
      <c r="D303" s="256" t="s">
        <v>68</v>
      </c>
      <c r="E303" s="300" t="s">
        <v>33</v>
      </c>
      <c r="F303" s="259">
        <f t="shared" si="12"/>
        <v>6.42</v>
      </c>
      <c r="G303" s="259"/>
      <c r="H303" s="259">
        <v>0.46</v>
      </c>
      <c r="I303" s="259">
        <v>5.96</v>
      </c>
      <c r="J303" s="259"/>
    </row>
    <row r="304" spans="1:10" ht="15" customHeight="1">
      <c r="A304" s="288"/>
      <c r="B304" s="256"/>
      <c r="C304" s="256"/>
      <c r="D304" s="256" t="s">
        <v>66</v>
      </c>
      <c r="E304" s="300" t="s">
        <v>1031</v>
      </c>
      <c r="F304" s="259">
        <f t="shared" si="12"/>
        <v>60.02</v>
      </c>
      <c r="G304" s="259">
        <v>60.02</v>
      </c>
      <c r="H304" s="259"/>
      <c r="I304" s="259"/>
      <c r="J304" s="259"/>
    </row>
    <row r="305" spans="1:10" ht="15" customHeight="1">
      <c r="A305" s="288"/>
      <c r="B305" s="256" t="s">
        <v>69</v>
      </c>
      <c r="C305" s="256"/>
      <c r="D305" s="256"/>
      <c r="E305" s="300" t="s">
        <v>70</v>
      </c>
      <c r="F305" s="259">
        <f t="shared" si="12"/>
        <v>23</v>
      </c>
      <c r="G305" s="259">
        <v>23</v>
      </c>
      <c r="H305" s="259"/>
      <c r="I305" s="259"/>
      <c r="J305" s="259"/>
    </row>
    <row r="306" spans="1:10" ht="15" customHeight="1">
      <c r="A306" s="288"/>
      <c r="B306" s="256"/>
      <c r="C306" s="256" t="s">
        <v>71</v>
      </c>
      <c r="D306" s="256"/>
      <c r="E306" s="300" t="s">
        <v>35</v>
      </c>
      <c r="F306" s="259">
        <f t="shared" si="12"/>
        <v>23</v>
      </c>
      <c r="G306" s="259">
        <v>23</v>
      </c>
      <c r="H306" s="259"/>
      <c r="I306" s="259"/>
      <c r="J306" s="259"/>
    </row>
    <row r="307" spans="1:10" ht="15" customHeight="1">
      <c r="A307" s="288"/>
      <c r="B307" s="256"/>
      <c r="C307" s="256"/>
      <c r="D307" s="256" t="s">
        <v>68</v>
      </c>
      <c r="E307" s="300" t="s">
        <v>37</v>
      </c>
      <c r="F307" s="259">
        <f t="shared" si="12"/>
        <v>23</v>
      </c>
      <c r="G307" s="259">
        <v>23</v>
      </c>
      <c r="H307" s="259"/>
      <c r="I307" s="259"/>
      <c r="J307" s="259"/>
    </row>
    <row r="308" spans="1:10" ht="15" customHeight="1">
      <c r="A308" s="288"/>
      <c r="B308" s="256" t="s">
        <v>73</v>
      </c>
      <c r="C308" s="256"/>
      <c r="D308" s="256"/>
      <c r="E308" s="300" t="s">
        <v>74</v>
      </c>
      <c r="F308" s="259">
        <f t="shared" si="12"/>
        <v>36.39</v>
      </c>
      <c r="G308" s="259">
        <v>36.39</v>
      </c>
      <c r="H308" s="259"/>
      <c r="I308" s="259"/>
      <c r="J308" s="259"/>
    </row>
    <row r="309" spans="1:10" ht="15" customHeight="1">
      <c r="A309" s="288"/>
      <c r="B309" s="256"/>
      <c r="C309" s="256" t="s">
        <v>68</v>
      </c>
      <c r="D309" s="256"/>
      <c r="E309" s="300" t="s">
        <v>40</v>
      </c>
      <c r="F309" s="259">
        <f t="shared" si="12"/>
        <v>36.39</v>
      </c>
      <c r="G309" s="259">
        <v>36.39</v>
      </c>
      <c r="H309" s="259"/>
      <c r="I309" s="259"/>
      <c r="J309" s="259"/>
    </row>
    <row r="310" spans="1:10" ht="15" customHeight="1">
      <c r="A310" s="288"/>
      <c r="B310" s="256"/>
      <c r="C310" s="256"/>
      <c r="D310" s="256" t="s">
        <v>75</v>
      </c>
      <c r="E310" s="300" t="s">
        <v>41</v>
      </c>
      <c r="F310" s="259">
        <f t="shared" si="12"/>
        <v>36.39</v>
      </c>
      <c r="G310" s="259">
        <v>36.39</v>
      </c>
      <c r="H310" s="259"/>
      <c r="I310" s="259"/>
      <c r="J310" s="259"/>
    </row>
    <row r="311" spans="1:10" ht="15" customHeight="1">
      <c r="A311" s="283" t="s">
        <v>417</v>
      </c>
      <c r="B311" s="248"/>
      <c r="C311" s="248"/>
      <c r="D311" s="248"/>
      <c r="E311" s="249"/>
      <c r="F311" s="359">
        <f>SUM(G311+H311+I311+J311)</f>
        <v>1288.5</v>
      </c>
      <c r="G311" s="359">
        <f>SUM(G312+G317+G321+G324)</f>
        <v>1014.3299999999998</v>
      </c>
      <c r="H311" s="359">
        <f>SUM(H312+H317+H321+H324)</f>
        <v>177.53</v>
      </c>
      <c r="I311" s="359">
        <f>SUM(I312+I317+I321+I324)</f>
        <v>16.64</v>
      </c>
      <c r="J311" s="359">
        <f>SUM(J312+J317+J321+J324)</f>
        <v>80</v>
      </c>
    </row>
    <row r="312" spans="1:10" ht="15" customHeight="1">
      <c r="A312" s="288"/>
      <c r="B312" s="256" t="s">
        <v>901</v>
      </c>
      <c r="C312" s="256"/>
      <c r="D312" s="256"/>
      <c r="E312" s="300" t="s">
        <v>894</v>
      </c>
      <c r="F312" s="263">
        <f>SUM(G312:J312)</f>
        <v>1005.43</v>
      </c>
      <c r="G312" s="263">
        <v>747.81</v>
      </c>
      <c r="H312" s="263">
        <v>176.33</v>
      </c>
      <c r="I312" s="263">
        <v>1.29</v>
      </c>
      <c r="J312" s="263">
        <v>80</v>
      </c>
    </row>
    <row r="313" spans="1:10" ht="15" customHeight="1">
      <c r="A313" s="288"/>
      <c r="B313" s="310"/>
      <c r="C313" s="311" t="s">
        <v>902</v>
      </c>
      <c r="D313" s="310"/>
      <c r="E313" s="313" t="s">
        <v>896</v>
      </c>
      <c r="F313" s="263">
        <f aca="true" t="shared" si="13" ref="F313:F326">SUM(G313:J313)</f>
        <v>925.43</v>
      </c>
      <c r="G313" s="263">
        <v>747.81</v>
      </c>
      <c r="H313" s="263">
        <v>176.33</v>
      </c>
      <c r="I313" s="263">
        <v>1.29</v>
      </c>
      <c r="J313" s="263"/>
    </row>
    <row r="314" spans="1:10" ht="15" customHeight="1">
      <c r="A314" s="288"/>
      <c r="B314" s="310"/>
      <c r="C314" s="310"/>
      <c r="D314" s="311" t="s">
        <v>902</v>
      </c>
      <c r="E314" s="313" t="s">
        <v>1032</v>
      </c>
      <c r="F314" s="263"/>
      <c r="G314" s="263">
        <v>747.81</v>
      </c>
      <c r="H314" s="263">
        <v>176.33</v>
      </c>
      <c r="I314" s="263">
        <v>1.29</v>
      </c>
      <c r="J314" s="263"/>
    </row>
    <row r="315" spans="1:10" ht="15" customHeight="1">
      <c r="A315" s="288"/>
      <c r="B315" s="310"/>
      <c r="C315" s="311" t="s">
        <v>925</v>
      </c>
      <c r="D315" s="310"/>
      <c r="E315" s="313" t="s">
        <v>932</v>
      </c>
      <c r="F315" s="263"/>
      <c r="G315" s="263"/>
      <c r="H315" s="263"/>
      <c r="I315" s="263"/>
      <c r="J315" s="263">
        <v>80</v>
      </c>
    </row>
    <row r="316" spans="1:10" ht="15" customHeight="1">
      <c r="A316" s="288"/>
      <c r="B316" s="310"/>
      <c r="C316" s="310"/>
      <c r="D316" s="311" t="s">
        <v>920</v>
      </c>
      <c r="E316" s="313" t="s">
        <v>934</v>
      </c>
      <c r="F316" s="263"/>
      <c r="G316" s="263"/>
      <c r="H316" s="263"/>
      <c r="I316" s="263"/>
      <c r="J316" s="263">
        <v>80</v>
      </c>
    </row>
    <row r="317" spans="1:10" ht="15" customHeight="1">
      <c r="A317" s="288"/>
      <c r="B317" s="310" t="s">
        <v>64</v>
      </c>
      <c r="C317" s="310"/>
      <c r="D317" s="310"/>
      <c r="E317" s="298" t="s">
        <v>65</v>
      </c>
      <c r="F317" s="263"/>
      <c r="G317" s="263">
        <v>133.67</v>
      </c>
      <c r="H317" s="263">
        <v>1.2</v>
      </c>
      <c r="I317" s="263">
        <v>15.35</v>
      </c>
      <c r="J317" s="263"/>
    </row>
    <row r="318" spans="1:10" ht="15" customHeight="1">
      <c r="A318" s="288"/>
      <c r="B318" s="310"/>
      <c r="C318" s="310" t="s">
        <v>66</v>
      </c>
      <c r="D318" s="310"/>
      <c r="E318" s="298" t="s">
        <v>31</v>
      </c>
      <c r="F318" s="263"/>
      <c r="G318" s="263">
        <v>133.67</v>
      </c>
      <c r="H318" s="263">
        <v>1.2</v>
      </c>
      <c r="I318" s="263">
        <v>15.35</v>
      </c>
      <c r="J318" s="263"/>
    </row>
    <row r="319" spans="1:10" ht="15" customHeight="1">
      <c r="A319" s="288"/>
      <c r="B319" s="310" t="s">
        <v>67</v>
      </c>
      <c r="C319" s="310" t="s">
        <v>67</v>
      </c>
      <c r="D319" s="310" t="s">
        <v>68</v>
      </c>
      <c r="E319" s="298" t="s">
        <v>33</v>
      </c>
      <c r="F319" s="263"/>
      <c r="G319" s="263"/>
      <c r="H319" s="263">
        <v>1.2</v>
      </c>
      <c r="I319" s="263">
        <v>15.35</v>
      </c>
      <c r="J319" s="263"/>
    </row>
    <row r="320" spans="1:10" ht="15" customHeight="1">
      <c r="A320" s="288"/>
      <c r="B320" s="310" t="s">
        <v>67</v>
      </c>
      <c r="C320" s="310" t="s">
        <v>67</v>
      </c>
      <c r="D320" s="310" t="s">
        <v>66</v>
      </c>
      <c r="E320" s="298" t="s">
        <v>34</v>
      </c>
      <c r="F320" s="263">
        <f t="shared" si="13"/>
        <v>133.67</v>
      </c>
      <c r="G320" s="263">
        <v>133.67</v>
      </c>
      <c r="H320" s="263"/>
      <c r="I320" s="263"/>
      <c r="J320" s="263"/>
    </row>
    <row r="321" spans="1:10" ht="15" customHeight="1">
      <c r="A321" s="288"/>
      <c r="B321" s="310" t="s">
        <v>69</v>
      </c>
      <c r="C321" s="310"/>
      <c r="D321" s="310"/>
      <c r="E321" s="298" t="s">
        <v>70</v>
      </c>
      <c r="F321" s="263">
        <f t="shared" si="13"/>
        <v>51.68</v>
      </c>
      <c r="G321" s="263">
        <v>51.68</v>
      </c>
      <c r="H321" s="263"/>
      <c r="I321" s="263"/>
      <c r="J321" s="263"/>
    </row>
    <row r="322" spans="1:10" ht="15" customHeight="1">
      <c r="A322" s="288"/>
      <c r="B322" s="310"/>
      <c r="C322" s="310" t="s">
        <v>71</v>
      </c>
      <c r="D322" s="310"/>
      <c r="E322" s="298" t="s">
        <v>35</v>
      </c>
      <c r="F322" s="263">
        <f t="shared" si="13"/>
        <v>51.68</v>
      </c>
      <c r="G322" s="263">
        <v>51.68</v>
      </c>
      <c r="H322" s="263"/>
      <c r="I322" s="263"/>
      <c r="J322" s="263"/>
    </row>
    <row r="323" spans="1:10" ht="15" customHeight="1">
      <c r="A323" s="288"/>
      <c r="B323" s="310" t="s">
        <v>67</v>
      </c>
      <c r="C323" s="310" t="s">
        <v>67</v>
      </c>
      <c r="D323" s="310" t="s">
        <v>68</v>
      </c>
      <c r="E323" s="298" t="s">
        <v>37</v>
      </c>
      <c r="F323" s="263">
        <f t="shared" si="13"/>
        <v>51.68</v>
      </c>
      <c r="G323" s="263">
        <v>51.68</v>
      </c>
      <c r="H323" s="263"/>
      <c r="I323" s="263"/>
      <c r="J323" s="263"/>
    </row>
    <row r="324" spans="1:10" ht="15" customHeight="1">
      <c r="A324" s="288"/>
      <c r="B324" s="310" t="s">
        <v>73</v>
      </c>
      <c r="C324" s="310"/>
      <c r="D324" s="310"/>
      <c r="E324" s="298" t="s">
        <v>74</v>
      </c>
      <c r="F324" s="263">
        <f t="shared" si="13"/>
        <v>81.17</v>
      </c>
      <c r="G324" s="263">
        <v>81.17</v>
      </c>
      <c r="H324" s="263"/>
      <c r="I324" s="263"/>
      <c r="J324" s="263"/>
    </row>
    <row r="325" spans="1:10" ht="15" customHeight="1">
      <c r="A325" s="288"/>
      <c r="B325" s="310"/>
      <c r="C325" s="310" t="s">
        <v>68</v>
      </c>
      <c r="D325" s="310"/>
      <c r="E325" s="298" t="s">
        <v>40</v>
      </c>
      <c r="F325" s="263">
        <f t="shared" si="13"/>
        <v>81.17</v>
      </c>
      <c r="G325" s="263">
        <v>81.17</v>
      </c>
      <c r="H325" s="263"/>
      <c r="I325" s="263"/>
      <c r="J325" s="263"/>
    </row>
    <row r="326" spans="1:10" ht="15" customHeight="1">
      <c r="A326" s="288"/>
      <c r="B326" s="310" t="s">
        <v>67</v>
      </c>
      <c r="C326" s="310" t="s">
        <v>67</v>
      </c>
      <c r="D326" s="310" t="s">
        <v>75</v>
      </c>
      <c r="E326" s="298" t="s">
        <v>41</v>
      </c>
      <c r="F326" s="259">
        <f t="shared" si="13"/>
        <v>81.17</v>
      </c>
      <c r="G326" s="259">
        <v>81.17</v>
      </c>
      <c r="H326" s="259"/>
      <c r="I326" s="259"/>
      <c r="J326" s="259"/>
    </row>
    <row r="327" spans="1:10" ht="15" customHeight="1">
      <c r="A327" s="248" t="s">
        <v>441</v>
      </c>
      <c r="B327" s="248"/>
      <c r="C327" s="248"/>
      <c r="D327" s="248"/>
      <c r="E327" s="249"/>
      <c r="F327" s="249">
        <v>945.02</v>
      </c>
      <c r="G327" s="369">
        <v>732.4</v>
      </c>
      <c r="H327" s="369">
        <v>115.54</v>
      </c>
      <c r="I327" s="369">
        <v>27.08</v>
      </c>
      <c r="J327" s="369">
        <v>70</v>
      </c>
    </row>
    <row r="328" spans="1:10" ht="15" customHeight="1">
      <c r="A328" s="248"/>
      <c r="B328" s="256" t="s">
        <v>941</v>
      </c>
      <c r="C328" s="256"/>
      <c r="D328" s="256"/>
      <c r="E328" s="300" t="s">
        <v>276</v>
      </c>
      <c r="F328" s="263">
        <v>720.24</v>
      </c>
      <c r="G328" s="347">
        <v>536.28</v>
      </c>
      <c r="H328" s="347">
        <v>113.84</v>
      </c>
      <c r="I328" s="347">
        <v>0.12</v>
      </c>
      <c r="J328" s="347">
        <v>70</v>
      </c>
    </row>
    <row r="329" spans="1:10" ht="15" customHeight="1">
      <c r="A329" s="288"/>
      <c r="B329" s="256"/>
      <c r="C329" s="256" t="s">
        <v>1090</v>
      </c>
      <c r="D329" s="256"/>
      <c r="E329" s="300" t="s">
        <v>1091</v>
      </c>
      <c r="F329" s="263">
        <v>650.24</v>
      </c>
      <c r="G329" s="347">
        <v>536.28</v>
      </c>
      <c r="H329" s="347">
        <v>113.84</v>
      </c>
      <c r="I329" s="347">
        <v>0.12</v>
      </c>
      <c r="J329" s="347"/>
    </row>
    <row r="330" spans="1:10" ht="15" customHeight="1">
      <c r="A330" s="288"/>
      <c r="B330" s="256"/>
      <c r="C330" s="256"/>
      <c r="D330" s="256" t="s">
        <v>957</v>
      </c>
      <c r="E330" s="298" t="s">
        <v>1092</v>
      </c>
      <c r="F330" s="263">
        <v>650.24</v>
      </c>
      <c r="G330" s="347">
        <v>536.28</v>
      </c>
      <c r="H330" s="347">
        <v>113.84</v>
      </c>
      <c r="I330" s="347">
        <v>0.12</v>
      </c>
      <c r="J330" s="347"/>
    </row>
    <row r="331" spans="1:10" ht="15" customHeight="1">
      <c r="A331" s="288"/>
      <c r="B331" s="256"/>
      <c r="C331" s="256" t="s">
        <v>946</v>
      </c>
      <c r="D331" s="256"/>
      <c r="E331" s="298" t="s">
        <v>1093</v>
      </c>
      <c r="F331" s="263">
        <v>70</v>
      </c>
      <c r="G331" s="347"/>
      <c r="H331" s="347"/>
      <c r="I331" s="347"/>
      <c r="J331" s="347">
        <v>70</v>
      </c>
    </row>
    <row r="332" spans="1:10" ht="15" customHeight="1">
      <c r="A332" s="288"/>
      <c r="B332" s="256"/>
      <c r="C332" s="256"/>
      <c r="D332" s="256" t="s">
        <v>948</v>
      </c>
      <c r="E332" s="298" t="s">
        <v>1094</v>
      </c>
      <c r="F332" s="263">
        <v>70</v>
      </c>
      <c r="G332" s="347"/>
      <c r="H332" s="347"/>
      <c r="I332" s="347"/>
      <c r="J332" s="347">
        <v>70</v>
      </c>
    </row>
    <row r="333" spans="1:10" ht="15" customHeight="1">
      <c r="A333" s="288"/>
      <c r="B333" s="256" t="s">
        <v>950</v>
      </c>
      <c r="C333" s="256"/>
      <c r="D333" s="256"/>
      <c r="E333" s="298" t="s">
        <v>65</v>
      </c>
      <c r="F333" s="263">
        <v>124.57</v>
      </c>
      <c r="G333" s="347">
        <v>95.91</v>
      </c>
      <c r="H333" s="347">
        <v>1.7</v>
      </c>
      <c r="I333" s="347">
        <v>26.96</v>
      </c>
      <c r="J333" s="347"/>
    </row>
    <row r="334" spans="1:10" ht="15" customHeight="1">
      <c r="A334" s="288"/>
      <c r="B334" s="256"/>
      <c r="C334" s="256" t="s">
        <v>951</v>
      </c>
      <c r="D334" s="256"/>
      <c r="E334" s="298" t="s">
        <v>31</v>
      </c>
      <c r="F334" s="263">
        <v>124.57</v>
      </c>
      <c r="G334" s="347">
        <v>95.91</v>
      </c>
      <c r="H334" s="347">
        <v>1.7</v>
      </c>
      <c r="I334" s="347">
        <v>26.96</v>
      </c>
      <c r="J334" s="347"/>
    </row>
    <row r="335" spans="1:10" ht="15" customHeight="1">
      <c r="A335" s="288"/>
      <c r="B335" s="256"/>
      <c r="C335" s="256"/>
      <c r="D335" s="256" t="s">
        <v>953</v>
      </c>
      <c r="E335" s="298" t="s">
        <v>33</v>
      </c>
      <c r="F335" s="263">
        <v>28.66</v>
      </c>
      <c r="G335" s="347"/>
      <c r="H335" s="347">
        <v>1.7</v>
      </c>
      <c r="I335" s="347">
        <v>26.96</v>
      </c>
      <c r="J335" s="347"/>
    </row>
    <row r="336" spans="1:10" ht="15" customHeight="1">
      <c r="A336" s="288"/>
      <c r="B336" s="256"/>
      <c r="C336" s="256"/>
      <c r="D336" s="256" t="s">
        <v>66</v>
      </c>
      <c r="E336" s="298" t="s">
        <v>34</v>
      </c>
      <c r="F336" s="263">
        <v>95.91</v>
      </c>
      <c r="G336" s="347">
        <v>95.91</v>
      </c>
      <c r="H336" s="347"/>
      <c r="I336" s="347"/>
      <c r="J336" s="347"/>
    </row>
    <row r="337" spans="1:10" ht="15" customHeight="1">
      <c r="A337" s="288"/>
      <c r="B337" s="256" t="s">
        <v>954</v>
      </c>
      <c r="C337" s="256"/>
      <c r="D337" s="256"/>
      <c r="E337" s="298" t="s">
        <v>70</v>
      </c>
      <c r="F337" s="263">
        <v>41.58</v>
      </c>
      <c r="G337" s="347">
        <v>41.58</v>
      </c>
      <c r="H337" s="347"/>
      <c r="I337" s="347"/>
      <c r="J337" s="347"/>
    </row>
    <row r="338" spans="1:10" ht="15" customHeight="1">
      <c r="A338" s="288"/>
      <c r="B338" s="256"/>
      <c r="C338" s="256" t="s">
        <v>955</v>
      </c>
      <c r="D338" s="256"/>
      <c r="E338" s="298" t="s">
        <v>35</v>
      </c>
      <c r="F338" s="263">
        <v>41.58</v>
      </c>
      <c r="G338" s="347">
        <v>41.58</v>
      </c>
      <c r="H338" s="347"/>
      <c r="I338" s="347"/>
      <c r="J338" s="347"/>
    </row>
    <row r="339" spans="1:10" ht="15" customHeight="1">
      <c r="A339" s="288"/>
      <c r="B339" s="256"/>
      <c r="C339" s="256"/>
      <c r="D339" s="256" t="s">
        <v>953</v>
      </c>
      <c r="E339" s="298" t="s">
        <v>37</v>
      </c>
      <c r="F339" s="263">
        <v>41.58</v>
      </c>
      <c r="G339" s="347">
        <v>41.58</v>
      </c>
      <c r="H339" s="347"/>
      <c r="I339" s="347"/>
      <c r="J339" s="347"/>
    </row>
    <row r="340" spans="1:10" ht="15" customHeight="1">
      <c r="A340" s="288"/>
      <c r="B340" s="256" t="s">
        <v>73</v>
      </c>
      <c r="C340" s="256"/>
      <c r="D340" s="256"/>
      <c r="E340" s="298" t="s">
        <v>74</v>
      </c>
      <c r="F340" s="263">
        <v>58.63</v>
      </c>
      <c r="G340" s="347">
        <v>58.63</v>
      </c>
      <c r="H340" s="347"/>
      <c r="I340" s="347"/>
      <c r="J340" s="347"/>
    </row>
    <row r="341" spans="1:10" ht="15" customHeight="1">
      <c r="A341" s="288"/>
      <c r="B341" s="256"/>
      <c r="C341" s="256" t="s">
        <v>68</v>
      </c>
      <c r="D341" s="256"/>
      <c r="E341" s="298" t="s">
        <v>40</v>
      </c>
      <c r="F341" s="263">
        <v>58.63</v>
      </c>
      <c r="G341" s="347">
        <v>58.63</v>
      </c>
      <c r="H341" s="347"/>
      <c r="I341" s="347"/>
      <c r="J341" s="347"/>
    </row>
    <row r="342" spans="1:10" ht="15" customHeight="1">
      <c r="A342" s="303"/>
      <c r="B342" s="256"/>
      <c r="C342" s="256"/>
      <c r="D342" s="256" t="s">
        <v>75</v>
      </c>
      <c r="E342" s="298" t="s">
        <v>41</v>
      </c>
      <c r="F342" s="263">
        <v>58.63</v>
      </c>
      <c r="G342" s="347">
        <v>58.63</v>
      </c>
      <c r="H342" s="347"/>
      <c r="I342" s="347"/>
      <c r="J342" s="347"/>
    </row>
    <row r="343" spans="1:10" ht="15" customHeight="1">
      <c r="A343" s="283" t="s">
        <v>743</v>
      </c>
      <c r="B343" s="248"/>
      <c r="C343" s="248"/>
      <c r="D343" s="248"/>
      <c r="E343" s="249"/>
      <c r="F343" s="359">
        <f>SUM(G343+H343+I343+J343)</f>
        <v>770.28</v>
      </c>
      <c r="G343" s="359">
        <f>SUM(G344+G349+G353+G356)</f>
        <v>375.70000000000005</v>
      </c>
      <c r="H343" s="359">
        <f>SUM(H344+H349+H353+H356)</f>
        <v>39.32</v>
      </c>
      <c r="I343" s="359">
        <f>SUM(I344+I349+I353+I356)</f>
        <v>20.26</v>
      </c>
      <c r="J343" s="359">
        <f>SUM(J344+J349+J353+J356)</f>
        <v>335</v>
      </c>
    </row>
    <row r="344" spans="1:10" ht="15" customHeight="1">
      <c r="A344" s="288"/>
      <c r="B344" s="256" t="s">
        <v>901</v>
      </c>
      <c r="C344" s="256"/>
      <c r="D344" s="256"/>
      <c r="E344" s="300" t="s">
        <v>894</v>
      </c>
      <c r="F344" s="263">
        <f>SUM(G344:J344)</f>
        <v>648.61</v>
      </c>
      <c r="G344" s="263">
        <v>273.61</v>
      </c>
      <c r="H344" s="263">
        <v>38.04</v>
      </c>
      <c r="I344" s="263">
        <v>1.96</v>
      </c>
      <c r="J344" s="263">
        <v>335</v>
      </c>
    </row>
    <row r="345" spans="1:10" ht="15" customHeight="1">
      <c r="A345" s="288"/>
      <c r="B345" s="310"/>
      <c r="C345" s="311" t="s">
        <v>1042</v>
      </c>
      <c r="D345" s="310"/>
      <c r="E345" s="313" t="s">
        <v>896</v>
      </c>
      <c r="F345" s="263">
        <f aca="true" t="shared" si="14" ref="F345:F358">SUM(G345:J345)</f>
        <v>313.61</v>
      </c>
      <c r="G345" s="263">
        <v>273.61</v>
      </c>
      <c r="H345" s="263">
        <v>38.04</v>
      </c>
      <c r="I345" s="263">
        <v>1.96</v>
      </c>
      <c r="J345" s="263"/>
    </row>
    <row r="346" spans="1:10" ht="15" customHeight="1">
      <c r="A346" s="288"/>
      <c r="B346" s="310"/>
      <c r="C346" s="310"/>
      <c r="D346" s="311" t="s">
        <v>902</v>
      </c>
      <c r="E346" s="313" t="s">
        <v>1032</v>
      </c>
      <c r="F346" s="263">
        <f t="shared" si="14"/>
        <v>313.61</v>
      </c>
      <c r="G346" s="263">
        <v>273.61</v>
      </c>
      <c r="H346" s="263">
        <v>38.04</v>
      </c>
      <c r="I346" s="263">
        <v>1.96</v>
      </c>
      <c r="J346" s="263"/>
    </row>
    <row r="347" spans="1:10" ht="15" customHeight="1">
      <c r="A347" s="288"/>
      <c r="B347" s="310"/>
      <c r="C347" s="311" t="s">
        <v>925</v>
      </c>
      <c r="D347" s="310"/>
      <c r="E347" s="313" t="s">
        <v>932</v>
      </c>
      <c r="F347" s="263">
        <v>335</v>
      </c>
      <c r="G347" s="263"/>
      <c r="H347" s="263"/>
      <c r="I347" s="263"/>
      <c r="J347" s="263">
        <v>335</v>
      </c>
    </row>
    <row r="348" spans="1:10" ht="15" customHeight="1">
      <c r="A348" s="288"/>
      <c r="B348" s="310"/>
      <c r="C348" s="310"/>
      <c r="D348" s="311" t="s">
        <v>920</v>
      </c>
      <c r="E348" s="313" t="s">
        <v>934</v>
      </c>
      <c r="F348" s="263">
        <v>335</v>
      </c>
      <c r="G348" s="263"/>
      <c r="H348" s="263"/>
      <c r="I348" s="263"/>
      <c r="J348" s="263">
        <v>335</v>
      </c>
    </row>
    <row r="349" spans="1:10" ht="15" customHeight="1">
      <c r="A349" s="288"/>
      <c r="B349" s="310" t="s">
        <v>64</v>
      </c>
      <c r="C349" s="310"/>
      <c r="D349" s="310"/>
      <c r="E349" s="298" t="s">
        <v>65</v>
      </c>
      <c r="F349" s="263">
        <v>68.06</v>
      </c>
      <c r="G349" s="263">
        <v>48.48</v>
      </c>
      <c r="H349" s="263">
        <v>1.28</v>
      </c>
      <c r="I349" s="263">
        <v>18.3</v>
      </c>
      <c r="J349" s="263"/>
    </row>
    <row r="350" spans="1:10" ht="15" customHeight="1">
      <c r="A350" s="288"/>
      <c r="B350" s="310"/>
      <c r="C350" s="310" t="s">
        <v>66</v>
      </c>
      <c r="D350" s="310"/>
      <c r="E350" s="298" t="s">
        <v>31</v>
      </c>
      <c r="F350" s="263">
        <v>68.06</v>
      </c>
      <c r="G350" s="263">
        <v>48.48</v>
      </c>
      <c r="H350" s="263">
        <v>1.28</v>
      </c>
      <c r="I350" s="263">
        <v>18.3</v>
      </c>
      <c r="J350" s="263"/>
    </row>
    <row r="351" spans="1:10" ht="15" customHeight="1">
      <c r="A351" s="288"/>
      <c r="B351" s="310" t="s">
        <v>67</v>
      </c>
      <c r="C351" s="310" t="s">
        <v>67</v>
      </c>
      <c r="D351" s="310" t="s">
        <v>68</v>
      </c>
      <c r="E351" s="298" t="s">
        <v>33</v>
      </c>
      <c r="F351" s="263">
        <v>19.58</v>
      </c>
      <c r="G351" s="263"/>
      <c r="H351" s="263">
        <v>1.28</v>
      </c>
      <c r="I351" s="263">
        <v>18.3</v>
      </c>
      <c r="J351" s="263"/>
    </row>
    <row r="352" spans="1:10" ht="15" customHeight="1">
      <c r="A352" s="288"/>
      <c r="B352" s="310" t="s">
        <v>67</v>
      </c>
      <c r="C352" s="310" t="s">
        <v>67</v>
      </c>
      <c r="D352" s="310" t="s">
        <v>66</v>
      </c>
      <c r="E352" s="298" t="s">
        <v>34</v>
      </c>
      <c r="F352" s="263">
        <f t="shared" si="14"/>
        <v>48.48</v>
      </c>
      <c r="G352" s="263">
        <v>48.48</v>
      </c>
      <c r="H352" s="263"/>
      <c r="I352" s="263"/>
      <c r="J352" s="263"/>
    </row>
    <row r="353" spans="1:10" ht="15" customHeight="1">
      <c r="A353" s="288"/>
      <c r="B353" s="310" t="s">
        <v>69</v>
      </c>
      <c r="C353" s="310"/>
      <c r="D353" s="310"/>
      <c r="E353" s="298" t="s">
        <v>70</v>
      </c>
      <c r="F353" s="263">
        <f t="shared" si="14"/>
        <v>23.88</v>
      </c>
      <c r="G353" s="263">
        <v>23.88</v>
      </c>
      <c r="H353" s="263"/>
      <c r="I353" s="263"/>
      <c r="J353" s="263"/>
    </row>
    <row r="354" spans="1:10" ht="15" customHeight="1">
      <c r="A354" s="288"/>
      <c r="B354" s="310"/>
      <c r="C354" s="310" t="s">
        <v>71</v>
      </c>
      <c r="D354" s="310"/>
      <c r="E354" s="298" t="s">
        <v>35</v>
      </c>
      <c r="F354" s="263">
        <f t="shared" si="14"/>
        <v>23.88</v>
      </c>
      <c r="G354" s="263">
        <v>23.88</v>
      </c>
      <c r="H354" s="263"/>
      <c r="I354" s="263"/>
      <c r="J354" s="263"/>
    </row>
    <row r="355" spans="1:10" ht="15" customHeight="1">
      <c r="A355" s="288"/>
      <c r="B355" s="310" t="s">
        <v>67</v>
      </c>
      <c r="C355" s="310" t="s">
        <v>67</v>
      </c>
      <c r="D355" s="310" t="s">
        <v>68</v>
      </c>
      <c r="E355" s="298" t="s">
        <v>37</v>
      </c>
      <c r="F355" s="263">
        <f t="shared" si="14"/>
        <v>23.88</v>
      </c>
      <c r="G355" s="263">
        <v>23.88</v>
      </c>
      <c r="H355" s="263"/>
      <c r="I355" s="263"/>
      <c r="J355" s="263"/>
    </row>
    <row r="356" spans="1:10" ht="15" customHeight="1">
      <c r="A356" s="288"/>
      <c r="B356" s="310" t="s">
        <v>73</v>
      </c>
      <c r="C356" s="310"/>
      <c r="D356" s="310"/>
      <c r="E356" s="298" t="s">
        <v>74</v>
      </c>
      <c r="F356" s="263">
        <f t="shared" si="14"/>
        <v>29.73</v>
      </c>
      <c r="G356" s="263">
        <v>29.73</v>
      </c>
      <c r="H356" s="263"/>
      <c r="I356" s="263"/>
      <c r="J356" s="263"/>
    </row>
    <row r="357" spans="1:10" ht="15" customHeight="1">
      <c r="A357" s="288"/>
      <c r="B357" s="310"/>
      <c r="C357" s="310" t="s">
        <v>68</v>
      </c>
      <c r="D357" s="310"/>
      <c r="E357" s="298" t="s">
        <v>40</v>
      </c>
      <c r="F357" s="263">
        <f t="shared" si="14"/>
        <v>29.73</v>
      </c>
      <c r="G357" s="263">
        <v>29.73</v>
      </c>
      <c r="H357" s="263"/>
      <c r="I357" s="263"/>
      <c r="J357" s="263"/>
    </row>
    <row r="358" spans="1:10" ht="15" customHeight="1">
      <c r="A358" s="288"/>
      <c r="B358" s="310" t="s">
        <v>67</v>
      </c>
      <c r="C358" s="310" t="s">
        <v>67</v>
      </c>
      <c r="D358" s="310" t="s">
        <v>75</v>
      </c>
      <c r="E358" s="298" t="s">
        <v>41</v>
      </c>
      <c r="F358" s="259">
        <f t="shared" si="14"/>
        <v>29.73</v>
      </c>
      <c r="G358" s="263">
        <v>29.73</v>
      </c>
      <c r="H358" s="259"/>
      <c r="I358" s="259"/>
      <c r="J358" s="259"/>
    </row>
    <row r="359" spans="1:10" ht="15" customHeight="1">
      <c r="A359" s="283" t="s">
        <v>748</v>
      </c>
      <c r="B359" s="331"/>
      <c r="C359" s="331"/>
      <c r="D359" s="331"/>
      <c r="E359" s="299"/>
      <c r="F359" s="273">
        <f>F360+F366+F370+F373</f>
        <v>713.75</v>
      </c>
      <c r="G359" s="273">
        <f>G360+G366+G370+G373</f>
        <v>175.85999999999999</v>
      </c>
      <c r="H359" s="273">
        <f>H360+H366+H370+H373</f>
        <v>170.66000000000003</v>
      </c>
      <c r="I359" s="273">
        <f>I360+I366+I370+I373</f>
        <v>7.23</v>
      </c>
      <c r="J359" s="273">
        <f>J360+J366+J370+J373</f>
        <v>360</v>
      </c>
    </row>
    <row r="360" spans="1:10" ht="15" customHeight="1">
      <c r="A360" s="288"/>
      <c r="B360" s="349">
        <v>205</v>
      </c>
      <c r="C360" s="349"/>
      <c r="D360" s="349"/>
      <c r="E360" s="349" t="s">
        <v>276</v>
      </c>
      <c r="F360" s="265">
        <f aca="true" t="shared" si="15" ref="F360:F375">SUM(G360:J360)</f>
        <v>655.45</v>
      </c>
      <c r="G360" s="265">
        <v>124.79</v>
      </c>
      <c r="H360" s="265">
        <f>H363+H362</f>
        <v>170.66000000000003</v>
      </c>
      <c r="I360" s="265"/>
      <c r="J360" s="265">
        <v>360</v>
      </c>
    </row>
    <row r="361" spans="1:10" ht="15" customHeight="1">
      <c r="A361" s="288"/>
      <c r="B361" s="349"/>
      <c r="C361" s="349">
        <v>1</v>
      </c>
      <c r="D361" s="349"/>
      <c r="E361" s="349" t="s">
        <v>916</v>
      </c>
      <c r="F361" s="265">
        <f t="shared" si="15"/>
        <v>153.87</v>
      </c>
      <c r="G361" s="265">
        <v>124.79</v>
      </c>
      <c r="H361" s="265">
        <v>29.08</v>
      </c>
      <c r="I361" s="265"/>
      <c r="J361" s="265"/>
    </row>
    <row r="362" spans="1:10" ht="15" customHeight="1">
      <c r="A362" s="288"/>
      <c r="B362" s="349"/>
      <c r="C362" s="349"/>
      <c r="D362" s="349">
        <v>1</v>
      </c>
      <c r="E362" s="349" t="s">
        <v>917</v>
      </c>
      <c r="F362" s="265">
        <f t="shared" si="15"/>
        <v>153.87</v>
      </c>
      <c r="G362" s="265">
        <v>124.79</v>
      </c>
      <c r="H362" s="265">
        <v>29.08</v>
      </c>
      <c r="I362" s="265"/>
      <c r="J362" s="265"/>
    </row>
    <row r="363" spans="1:10" ht="15" customHeight="1">
      <c r="A363" s="288"/>
      <c r="B363" s="349"/>
      <c r="C363" s="349"/>
      <c r="D363" s="349">
        <v>99</v>
      </c>
      <c r="E363" s="349" t="s">
        <v>481</v>
      </c>
      <c r="F363" s="265">
        <f t="shared" si="15"/>
        <v>141.58</v>
      </c>
      <c r="G363" s="265"/>
      <c r="H363" s="265">
        <v>141.58</v>
      </c>
      <c r="I363" s="265"/>
      <c r="J363" s="265"/>
    </row>
    <row r="364" spans="1:10" ht="15" customHeight="1">
      <c r="A364" s="288"/>
      <c r="B364" s="349"/>
      <c r="C364" s="349">
        <v>9</v>
      </c>
      <c r="D364" s="349"/>
      <c r="E364" s="349" t="s">
        <v>1045</v>
      </c>
      <c r="F364" s="265">
        <f t="shared" si="15"/>
        <v>360</v>
      </c>
      <c r="G364" s="265"/>
      <c r="H364" s="265"/>
      <c r="I364" s="265"/>
      <c r="J364" s="265">
        <v>360</v>
      </c>
    </row>
    <row r="365" spans="1:10" ht="15" customHeight="1">
      <c r="A365" s="288"/>
      <c r="B365" s="349"/>
      <c r="C365" s="349"/>
      <c r="D365" s="349">
        <v>99</v>
      </c>
      <c r="E365" s="349" t="s">
        <v>1046</v>
      </c>
      <c r="F365" s="265">
        <f t="shared" si="15"/>
        <v>360</v>
      </c>
      <c r="G365" s="265"/>
      <c r="H365" s="265"/>
      <c r="I365" s="265"/>
      <c r="J365" s="265">
        <v>360</v>
      </c>
    </row>
    <row r="366" spans="1:10" ht="15" customHeight="1">
      <c r="A366" s="288"/>
      <c r="B366" s="349">
        <v>208</v>
      </c>
      <c r="C366" s="349"/>
      <c r="D366" s="349"/>
      <c r="E366" s="349" t="s">
        <v>65</v>
      </c>
      <c r="F366" s="265">
        <f t="shared" si="15"/>
        <v>29.85</v>
      </c>
      <c r="G366" s="265">
        <v>22.62</v>
      </c>
      <c r="H366" s="265"/>
      <c r="I366" s="265">
        <v>7.23</v>
      </c>
      <c r="J366" s="265"/>
    </row>
    <row r="367" spans="1:10" ht="15" customHeight="1">
      <c r="A367" s="288"/>
      <c r="B367" s="349"/>
      <c r="C367" s="349">
        <v>5</v>
      </c>
      <c r="D367" s="349"/>
      <c r="E367" s="349" t="s">
        <v>918</v>
      </c>
      <c r="F367" s="265">
        <f t="shared" si="15"/>
        <v>22.62</v>
      </c>
      <c r="G367" s="265">
        <v>22.62</v>
      </c>
      <c r="H367" s="265"/>
      <c r="I367" s="265"/>
      <c r="J367" s="265"/>
    </row>
    <row r="368" spans="1:10" ht="15" customHeight="1">
      <c r="A368" s="288"/>
      <c r="B368" s="349"/>
      <c r="C368" s="349"/>
      <c r="D368" s="349">
        <v>1</v>
      </c>
      <c r="E368" s="349" t="s">
        <v>919</v>
      </c>
      <c r="F368" s="265">
        <f t="shared" si="15"/>
        <v>7.23</v>
      </c>
      <c r="G368" s="265"/>
      <c r="H368" s="265"/>
      <c r="I368" s="265">
        <v>7.23</v>
      </c>
      <c r="J368" s="265"/>
    </row>
    <row r="369" spans="1:10" ht="15" customHeight="1">
      <c r="A369" s="303"/>
      <c r="B369" s="349"/>
      <c r="C369" s="349"/>
      <c r="D369" s="349">
        <v>5</v>
      </c>
      <c r="E369" s="349" t="s">
        <v>1047</v>
      </c>
      <c r="F369" s="265">
        <f t="shared" si="15"/>
        <v>22.62</v>
      </c>
      <c r="G369" s="265">
        <v>22.62</v>
      </c>
      <c r="H369" s="265"/>
      <c r="I369" s="265"/>
      <c r="J369" s="265"/>
    </row>
    <row r="370" spans="1:10" ht="15" customHeight="1">
      <c r="A370" s="288"/>
      <c r="B370" s="349">
        <v>210</v>
      </c>
      <c r="C370" s="349"/>
      <c r="D370" s="349"/>
      <c r="E370" s="349" t="s">
        <v>70</v>
      </c>
      <c r="F370" s="265">
        <f t="shared" si="15"/>
        <v>14.79</v>
      </c>
      <c r="G370" s="265">
        <v>14.79</v>
      </c>
      <c r="H370" s="265"/>
      <c r="I370" s="265"/>
      <c r="J370" s="265"/>
    </row>
    <row r="371" spans="1:10" ht="15" customHeight="1">
      <c r="A371" s="288"/>
      <c r="B371" s="349"/>
      <c r="C371" s="349">
        <v>5</v>
      </c>
      <c r="D371" s="349"/>
      <c r="E371" s="349" t="s">
        <v>1048</v>
      </c>
      <c r="F371" s="265">
        <f t="shared" si="15"/>
        <v>14.79</v>
      </c>
      <c r="G371" s="265">
        <v>14.79</v>
      </c>
      <c r="H371" s="265"/>
      <c r="I371" s="265"/>
      <c r="J371" s="265"/>
    </row>
    <row r="372" spans="1:10" ht="15" customHeight="1">
      <c r="A372" s="288"/>
      <c r="B372" s="349"/>
      <c r="C372" s="349"/>
      <c r="D372" s="349">
        <v>1</v>
      </c>
      <c r="E372" s="349" t="s">
        <v>1049</v>
      </c>
      <c r="F372" s="265">
        <f t="shared" si="15"/>
        <v>14.79</v>
      </c>
      <c r="G372" s="265">
        <v>14.79</v>
      </c>
      <c r="H372" s="265"/>
      <c r="I372" s="265"/>
      <c r="J372" s="265"/>
    </row>
    <row r="373" spans="1:10" ht="15" customHeight="1">
      <c r="A373" s="288"/>
      <c r="B373" s="349">
        <v>221</v>
      </c>
      <c r="C373" s="349"/>
      <c r="D373" s="349"/>
      <c r="E373" s="349" t="s">
        <v>74</v>
      </c>
      <c r="F373" s="265">
        <f t="shared" si="15"/>
        <v>13.66</v>
      </c>
      <c r="G373" s="265">
        <v>13.66</v>
      </c>
      <c r="H373" s="265"/>
      <c r="I373" s="265"/>
      <c r="J373" s="265"/>
    </row>
    <row r="374" spans="1:10" ht="15" customHeight="1">
      <c r="A374" s="288"/>
      <c r="B374" s="349"/>
      <c r="C374" s="349">
        <v>2</v>
      </c>
      <c r="D374" s="349"/>
      <c r="E374" s="349" t="s">
        <v>978</v>
      </c>
      <c r="F374" s="265">
        <f t="shared" si="15"/>
        <v>13.66</v>
      </c>
      <c r="G374" s="265">
        <v>13.66</v>
      </c>
      <c r="H374" s="265"/>
      <c r="I374" s="265"/>
      <c r="J374" s="265"/>
    </row>
    <row r="375" spans="1:10" ht="15" customHeight="1">
      <c r="A375" s="288"/>
      <c r="B375" s="349"/>
      <c r="C375" s="349"/>
      <c r="D375" s="349">
        <v>1</v>
      </c>
      <c r="E375" s="349" t="s">
        <v>1021</v>
      </c>
      <c r="F375" s="265">
        <f t="shared" si="15"/>
        <v>13.66</v>
      </c>
      <c r="G375" s="265">
        <v>13.66</v>
      </c>
      <c r="H375" s="265"/>
      <c r="I375" s="265"/>
      <c r="J375" s="265"/>
    </row>
    <row r="376" spans="1:10" ht="15" customHeight="1">
      <c r="A376" s="283" t="s">
        <v>812</v>
      </c>
      <c r="B376" s="351"/>
      <c r="C376" s="351"/>
      <c r="D376" s="351"/>
      <c r="E376" s="351"/>
      <c r="F376" s="275">
        <f>F377+F380+F384+F387</f>
        <v>233.64999999999998</v>
      </c>
      <c r="G376" s="275">
        <f>G377+G380+G384+G387</f>
        <v>186.19</v>
      </c>
      <c r="H376" s="275">
        <f>H377+H380+H384+H387</f>
        <v>19.82</v>
      </c>
      <c r="I376" s="275">
        <f>I377+I380+I384+I387</f>
        <v>7.51</v>
      </c>
      <c r="J376" s="275">
        <f>J377+J380+J384+J387</f>
        <v>20.13</v>
      </c>
    </row>
    <row r="377" spans="1:10" ht="15" customHeight="1">
      <c r="A377" s="288"/>
      <c r="B377" s="256" t="s">
        <v>901</v>
      </c>
      <c r="C377" s="256"/>
      <c r="D377" s="256"/>
      <c r="E377" s="352" t="s">
        <v>276</v>
      </c>
      <c r="F377" s="265">
        <v>175.94</v>
      </c>
      <c r="G377" s="265">
        <v>134.6</v>
      </c>
      <c r="H377" s="265">
        <v>19.38</v>
      </c>
      <c r="I377" s="265">
        <v>1.83</v>
      </c>
      <c r="J377" s="265">
        <v>20.13</v>
      </c>
    </row>
    <row r="378" spans="1:10" ht="15" customHeight="1">
      <c r="A378" s="288"/>
      <c r="B378" s="256"/>
      <c r="C378" s="256" t="s">
        <v>902</v>
      </c>
      <c r="D378" s="256"/>
      <c r="E378" s="352" t="s">
        <v>187</v>
      </c>
      <c r="F378" s="265">
        <v>175.94</v>
      </c>
      <c r="G378" s="265">
        <v>134.6</v>
      </c>
      <c r="H378" s="265">
        <v>19.38</v>
      </c>
      <c r="I378" s="265">
        <v>1.83</v>
      </c>
      <c r="J378" s="265">
        <v>20.13</v>
      </c>
    </row>
    <row r="379" spans="1:10" ht="15" customHeight="1">
      <c r="A379" s="288"/>
      <c r="B379" s="256"/>
      <c r="C379" s="256"/>
      <c r="D379" s="256" t="s">
        <v>920</v>
      </c>
      <c r="E379" s="352" t="s">
        <v>198</v>
      </c>
      <c r="F379" s="265">
        <v>175.94</v>
      </c>
      <c r="G379" s="265">
        <v>134.6</v>
      </c>
      <c r="H379" s="265">
        <v>19.38</v>
      </c>
      <c r="I379" s="265">
        <v>1.83</v>
      </c>
      <c r="J379" s="265">
        <v>20.13</v>
      </c>
    </row>
    <row r="380" spans="1:10" ht="15" customHeight="1">
      <c r="A380" s="288"/>
      <c r="B380" s="256" t="s">
        <v>921</v>
      </c>
      <c r="C380" s="256"/>
      <c r="D380" s="256"/>
      <c r="E380" s="352" t="s">
        <v>65</v>
      </c>
      <c r="F380" s="265">
        <v>30.08</v>
      </c>
      <c r="G380" s="265">
        <v>23.96</v>
      </c>
      <c r="H380" s="265">
        <v>0.44</v>
      </c>
      <c r="I380" s="265">
        <v>5.68</v>
      </c>
      <c r="J380" s="265"/>
    </row>
    <row r="381" spans="1:10" ht="15" customHeight="1">
      <c r="A381" s="288"/>
      <c r="B381" s="256"/>
      <c r="C381" s="256" t="s">
        <v>922</v>
      </c>
      <c r="D381" s="256"/>
      <c r="E381" s="352" t="s">
        <v>31</v>
      </c>
      <c r="F381" s="265">
        <v>30.08</v>
      </c>
      <c r="G381" s="265">
        <v>23.96</v>
      </c>
      <c r="H381" s="265">
        <v>0.44</v>
      </c>
      <c r="I381" s="265">
        <v>5.68</v>
      </c>
      <c r="J381" s="265"/>
    </row>
    <row r="382" spans="1:10" ht="15" customHeight="1">
      <c r="A382" s="288"/>
      <c r="B382" s="256"/>
      <c r="C382" s="256"/>
      <c r="D382" s="256" t="s">
        <v>902</v>
      </c>
      <c r="E382" s="352" t="s">
        <v>33</v>
      </c>
      <c r="F382" s="265">
        <v>6.12</v>
      </c>
      <c r="G382" s="265"/>
      <c r="H382" s="265">
        <v>0.44</v>
      </c>
      <c r="I382" s="265">
        <v>5.68</v>
      </c>
      <c r="J382" s="265"/>
    </row>
    <row r="383" spans="1:10" ht="15" customHeight="1">
      <c r="A383" s="288"/>
      <c r="B383" s="256"/>
      <c r="C383" s="256"/>
      <c r="D383" s="256" t="s">
        <v>922</v>
      </c>
      <c r="E383" s="352" t="s">
        <v>34</v>
      </c>
      <c r="F383" s="265">
        <v>23.96</v>
      </c>
      <c r="G383" s="265">
        <v>23.96</v>
      </c>
      <c r="H383" s="265"/>
      <c r="I383" s="265"/>
      <c r="J383" s="265"/>
    </row>
    <row r="384" spans="1:10" ht="15" customHeight="1">
      <c r="A384" s="288"/>
      <c r="B384" s="256" t="s">
        <v>981</v>
      </c>
      <c r="C384" s="256"/>
      <c r="D384" s="256"/>
      <c r="E384" s="352" t="s">
        <v>70</v>
      </c>
      <c r="F384" s="265">
        <v>13.01</v>
      </c>
      <c r="G384" s="265">
        <v>13.01</v>
      </c>
      <c r="H384" s="265"/>
      <c r="I384" s="265"/>
      <c r="J384" s="265"/>
    </row>
    <row r="385" spans="1:10" ht="15" customHeight="1">
      <c r="A385" s="288"/>
      <c r="B385" s="256"/>
      <c r="C385" s="256" t="s">
        <v>938</v>
      </c>
      <c r="D385" s="256"/>
      <c r="E385" s="352" t="s">
        <v>35</v>
      </c>
      <c r="F385" s="265">
        <v>13.01</v>
      </c>
      <c r="G385" s="265">
        <v>13.01</v>
      </c>
      <c r="H385" s="265"/>
      <c r="I385" s="265"/>
      <c r="J385" s="265"/>
    </row>
    <row r="386" spans="1:10" ht="15" customHeight="1">
      <c r="A386" s="288"/>
      <c r="B386" s="256"/>
      <c r="C386" s="256"/>
      <c r="D386" s="256" t="s">
        <v>902</v>
      </c>
      <c r="E386" s="352" t="s">
        <v>37</v>
      </c>
      <c r="F386" s="265">
        <v>13.01</v>
      </c>
      <c r="G386" s="265">
        <v>13.01</v>
      </c>
      <c r="H386" s="265"/>
      <c r="I386" s="265"/>
      <c r="J386" s="265"/>
    </row>
    <row r="387" spans="1:10" ht="15" customHeight="1">
      <c r="A387" s="288"/>
      <c r="B387" s="256" t="s">
        <v>982</v>
      </c>
      <c r="C387" s="256"/>
      <c r="D387" s="256"/>
      <c r="E387" s="352" t="s">
        <v>74</v>
      </c>
      <c r="F387" s="265">
        <f>SUM(G387:J387)</f>
        <v>14.62</v>
      </c>
      <c r="G387" s="265">
        <v>14.62</v>
      </c>
      <c r="H387" s="265"/>
      <c r="I387" s="265"/>
      <c r="J387" s="265"/>
    </row>
    <row r="388" spans="1:10" ht="15" customHeight="1">
      <c r="A388" s="288"/>
      <c r="B388" s="256"/>
      <c r="C388" s="256" t="s">
        <v>902</v>
      </c>
      <c r="D388" s="256"/>
      <c r="E388" s="352" t="s">
        <v>40</v>
      </c>
      <c r="F388" s="265">
        <f>SUM(G388:J388)</f>
        <v>14.62</v>
      </c>
      <c r="G388" s="265">
        <v>14.62</v>
      </c>
      <c r="H388" s="265"/>
      <c r="I388" s="265"/>
      <c r="J388" s="265"/>
    </row>
    <row r="389" spans="1:10" ht="15" customHeight="1">
      <c r="A389" s="288"/>
      <c r="B389" s="256"/>
      <c r="C389" s="256"/>
      <c r="D389" s="256" t="s">
        <v>913</v>
      </c>
      <c r="E389" s="352" t="s">
        <v>41</v>
      </c>
      <c r="F389" s="265">
        <f>SUM(G389:J389)</f>
        <v>14.62</v>
      </c>
      <c r="G389" s="265">
        <v>14.62</v>
      </c>
      <c r="H389" s="265"/>
      <c r="I389" s="265"/>
      <c r="J389" s="265"/>
    </row>
    <row r="390" spans="1:10" ht="15" customHeight="1">
      <c r="A390" s="283" t="s">
        <v>1050</v>
      </c>
      <c r="B390" s="248"/>
      <c r="C390" s="248"/>
      <c r="D390" s="248"/>
      <c r="E390" s="249"/>
      <c r="F390" s="370">
        <v>1945.98</v>
      </c>
      <c r="G390" s="370">
        <v>81.21</v>
      </c>
      <c r="H390" s="370">
        <v>13.49</v>
      </c>
      <c r="I390" s="370">
        <v>1.28</v>
      </c>
      <c r="J390" s="370">
        <v>1850</v>
      </c>
    </row>
    <row r="391" spans="1:10" ht="15" customHeight="1">
      <c r="A391" s="288"/>
      <c r="B391" s="310" t="s">
        <v>958</v>
      </c>
      <c r="C391" s="310"/>
      <c r="D391" s="310"/>
      <c r="E391" s="354" t="s">
        <v>276</v>
      </c>
      <c r="F391" s="347">
        <f>SUM(G391:J391)</f>
        <v>1923.06</v>
      </c>
      <c r="G391" s="371">
        <v>59.74</v>
      </c>
      <c r="H391" s="371">
        <v>13.31</v>
      </c>
      <c r="I391" s="128">
        <v>0.01</v>
      </c>
      <c r="J391" s="128">
        <v>1850</v>
      </c>
    </row>
    <row r="392" spans="1:10" ht="15" customHeight="1">
      <c r="A392" s="288"/>
      <c r="B392" s="310"/>
      <c r="C392" s="353" t="s">
        <v>1051</v>
      </c>
      <c r="D392" s="310"/>
      <c r="E392" s="354" t="s">
        <v>1052</v>
      </c>
      <c r="F392" s="347">
        <f>SUM(G392:J392)</f>
        <v>73.06</v>
      </c>
      <c r="G392" s="371">
        <v>59.74</v>
      </c>
      <c r="H392" s="371">
        <v>13.31</v>
      </c>
      <c r="I392" s="128">
        <v>0.01</v>
      </c>
      <c r="J392" s="128"/>
    </row>
    <row r="393" spans="1:10" ht="15" customHeight="1">
      <c r="A393" s="288"/>
      <c r="B393" s="310"/>
      <c r="C393" s="310"/>
      <c r="D393" s="353" t="s">
        <v>1053</v>
      </c>
      <c r="E393" s="354" t="s">
        <v>1054</v>
      </c>
      <c r="F393" s="347"/>
      <c r="G393" s="371">
        <v>59.74</v>
      </c>
      <c r="H393" s="371">
        <v>13.31</v>
      </c>
      <c r="I393" s="128">
        <v>0.01</v>
      </c>
      <c r="J393" s="128"/>
    </row>
    <row r="394" spans="1:10" ht="15" customHeight="1">
      <c r="A394" s="288"/>
      <c r="B394" s="310"/>
      <c r="C394" s="353" t="s">
        <v>1055</v>
      </c>
      <c r="D394" s="310"/>
      <c r="E394" s="354" t="s">
        <v>1056</v>
      </c>
      <c r="F394" s="347"/>
      <c r="G394" s="371"/>
      <c r="H394" s="371"/>
      <c r="I394" s="128"/>
      <c r="J394" s="128">
        <v>1850</v>
      </c>
    </row>
    <row r="395" spans="1:10" ht="15" customHeight="1">
      <c r="A395" s="288"/>
      <c r="B395" s="256"/>
      <c r="C395" s="256"/>
      <c r="D395" s="256" t="s">
        <v>948</v>
      </c>
      <c r="E395" s="300" t="s">
        <v>1057</v>
      </c>
      <c r="F395" s="347">
        <f>SUM(G395:J395)</f>
        <v>1850</v>
      </c>
      <c r="G395" s="371"/>
      <c r="H395" s="371"/>
      <c r="I395" s="371"/>
      <c r="J395" s="371">
        <v>1850</v>
      </c>
    </row>
    <row r="396" spans="1:10" ht="15" customHeight="1">
      <c r="A396" s="288"/>
      <c r="B396" s="310" t="s">
        <v>64</v>
      </c>
      <c r="C396" s="310"/>
      <c r="D396" s="310"/>
      <c r="E396" s="298" t="s">
        <v>65</v>
      </c>
      <c r="F396" s="347"/>
      <c r="G396" s="371">
        <v>10.7</v>
      </c>
      <c r="H396" s="371">
        <v>0.18</v>
      </c>
      <c r="I396" s="371">
        <v>1.27</v>
      </c>
      <c r="J396" s="371"/>
    </row>
    <row r="397" spans="1:10" ht="15" customHeight="1">
      <c r="A397" s="288"/>
      <c r="B397" s="310"/>
      <c r="C397" s="310" t="s">
        <v>66</v>
      </c>
      <c r="D397" s="310"/>
      <c r="E397" s="298" t="s">
        <v>31</v>
      </c>
      <c r="F397" s="347">
        <f>SUM(G397:J397)</f>
        <v>12.149999999999999</v>
      </c>
      <c r="G397" s="371">
        <v>10.7</v>
      </c>
      <c r="H397" s="371">
        <v>0.18</v>
      </c>
      <c r="I397" s="371">
        <v>1.27</v>
      </c>
      <c r="J397" s="371"/>
    </row>
    <row r="398" spans="1:10" ht="15" customHeight="1">
      <c r="A398" s="288"/>
      <c r="B398" s="310" t="s">
        <v>67</v>
      </c>
      <c r="C398" s="310" t="s">
        <v>67</v>
      </c>
      <c r="D398" s="310" t="s">
        <v>68</v>
      </c>
      <c r="E398" s="298" t="s">
        <v>33</v>
      </c>
      <c r="F398" s="347"/>
      <c r="G398" s="371"/>
      <c r="H398" s="371">
        <v>0.18</v>
      </c>
      <c r="I398" s="128">
        <v>1.27</v>
      </c>
      <c r="J398" s="371"/>
    </row>
    <row r="399" spans="1:10" ht="15" customHeight="1">
      <c r="A399" s="288"/>
      <c r="B399" s="310" t="s">
        <v>67</v>
      </c>
      <c r="C399" s="310" t="s">
        <v>67</v>
      </c>
      <c r="D399" s="310" t="s">
        <v>66</v>
      </c>
      <c r="E399" s="298" t="s">
        <v>34</v>
      </c>
      <c r="F399" s="347"/>
      <c r="G399" s="371">
        <v>10.7</v>
      </c>
      <c r="H399" s="371"/>
      <c r="I399" s="128"/>
      <c r="J399" s="371"/>
    </row>
    <row r="400" spans="1:10" ht="15" customHeight="1">
      <c r="A400" s="288"/>
      <c r="B400" s="310" t="s">
        <v>69</v>
      </c>
      <c r="C400" s="310"/>
      <c r="D400" s="310"/>
      <c r="E400" s="298" t="s">
        <v>70</v>
      </c>
      <c r="F400" s="347"/>
      <c r="G400" s="371">
        <v>4.29</v>
      </c>
      <c r="H400" s="371"/>
      <c r="I400" s="371"/>
      <c r="J400" s="371"/>
    </row>
    <row r="401" spans="1:10" ht="15" customHeight="1">
      <c r="A401" s="288"/>
      <c r="B401" s="310"/>
      <c r="C401" s="310" t="s">
        <v>71</v>
      </c>
      <c r="D401" s="310"/>
      <c r="E401" s="298" t="s">
        <v>35</v>
      </c>
      <c r="F401" s="347">
        <f>SUM(G401:J401)</f>
        <v>4.29</v>
      </c>
      <c r="G401" s="371">
        <v>4.29</v>
      </c>
      <c r="H401" s="371"/>
      <c r="I401" s="371"/>
      <c r="J401" s="371"/>
    </row>
    <row r="402" spans="1:10" ht="15" customHeight="1">
      <c r="A402" s="288"/>
      <c r="B402" s="310" t="s">
        <v>67</v>
      </c>
      <c r="C402" s="310" t="s">
        <v>67</v>
      </c>
      <c r="D402" s="310" t="s">
        <v>68</v>
      </c>
      <c r="E402" s="298" t="s">
        <v>37</v>
      </c>
      <c r="F402" s="347">
        <f>SUM(G402:J402)</f>
        <v>4.29</v>
      </c>
      <c r="G402" s="371">
        <v>4.29</v>
      </c>
      <c r="H402" s="371"/>
      <c r="I402" s="128"/>
      <c r="J402" s="371"/>
    </row>
    <row r="403" spans="1:10" ht="15" customHeight="1">
      <c r="A403" s="288"/>
      <c r="B403" s="310" t="s">
        <v>73</v>
      </c>
      <c r="C403" s="310"/>
      <c r="D403" s="310"/>
      <c r="E403" s="298" t="s">
        <v>74</v>
      </c>
      <c r="F403" s="347">
        <f>SUM(G403:J403)</f>
        <v>6.48</v>
      </c>
      <c r="G403" s="371">
        <v>6.48</v>
      </c>
      <c r="H403" s="371"/>
      <c r="I403" s="371"/>
      <c r="J403" s="371"/>
    </row>
    <row r="404" spans="1:10" ht="15" customHeight="1">
      <c r="A404" s="288"/>
      <c r="B404" s="310"/>
      <c r="C404" s="310" t="s">
        <v>68</v>
      </c>
      <c r="D404" s="310"/>
      <c r="E404" s="298" t="s">
        <v>40</v>
      </c>
      <c r="F404" s="347">
        <f>SUM(G404:J404)</f>
        <v>6.48</v>
      </c>
      <c r="G404" s="371">
        <v>6.48</v>
      </c>
      <c r="H404" s="371"/>
      <c r="I404" s="371"/>
      <c r="J404" s="371"/>
    </row>
    <row r="405" spans="1:10" ht="15" customHeight="1">
      <c r="A405" s="303"/>
      <c r="B405" s="310" t="s">
        <v>67</v>
      </c>
      <c r="C405" s="310" t="s">
        <v>67</v>
      </c>
      <c r="D405" s="310" t="s">
        <v>75</v>
      </c>
      <c r="E405" s="298" t="s">
        <v>41</v>
      </c>
      <c r="F405" s="347">
        <f>SUM(G405:J405)</f>
        <v>6.48</v>
      </c>
      <c r="G405" s="128">
        <v>6.48</v>
      </c>
      <c r="H405" s="371"/>
      <c r="I405" s="372"/>
      <c r="J405" s="371"/>
    </row>
    <row r="406" spans="1:10" ht="15" customHeight="1">
      <c r="A406" s="283" t="s">
        <v>1058</v>
      </c>
      <c r="B406" s="252"/>
      <c r="C406" s="252"/>
      <c r="D406" s="252"/>
      <c r="E406" s="332"/>
      <c r="F406" s="273">
        <f>SUM(G406:J406)</f>
        <v>73.13</v>
      </c>
      <c r="G406" s="273">
        <v>55.82</v>
      </c>
      <c r="H406" s="273">
        <v>6.71</v>
      </c>
      <c r="I406" s="273">
        <v>10.6</v>
      </c>
      <c r="J406" s="273"/>
    </row>
    <row r="407" spans="1:10" ht="15" customHeight="1">
      <c r="A407" s="288"/>
      <c r="B407" s="256" t="s">
        <v>901</v>
      </c>
      <c r="C407" s="256"/>
      <c r="D407" s="256"/>
      <c r="E407" s="300" t="s">
        <v>894</v>
      </c>
      <c r="F407" s="263">
        <v>47.67</v>
      </c>
      <c r="G407" s="263">
        <v>40.7</v>
      </c>
      <c r="H407" s="263">
        <v>6.06</v>
      </c>
      <c r="I407" s="263">
        <v>0.87</v>
      </c>
      <c r="J407" s="263"/>
    </row>
    <row r="408" spans="1:10" ht="15" customHeight="1">
      <c r="A408" s="288"/>
      <c r="B408" s="256"/>
      <c r="C408" s="256" t="s">
        <v>920</v>
      </c>
      <c r="D408" s="256"/>
      <c r="E408" s="300" t="s">
        <v>1059</v>
      </c>
      <c r="F408" s="263">
        <f>SUM(G408:J408)</f>
        <v>47.67</v>
      </c>
      <c r="G408" s="263">
        <v>40.74</v>
      </c>
      <c r="H408" s="263">
        <v>6.06</v>
      </c>
      <c r="I408" s="263">
        <v>0.87</v>
      </c>
      <c r="J408" s="263"/>
    </row>
    <row r="409" spans="1:10" ht="15" customHeight="1">
      <c r="A409" s="288"/>
      <c r="B409" s="256"/>
      <c r="C409" s="256"/>
      <c r="D409" s="256" t="s">
        <v>920</v>
      </c>
      <c r="E409" s="300" t="s">
        <v>1059</v>
      </c>
      <c r="F409" s="263">
        <f>SUM(G409:J409)</f>
        <v>47.67</v>
      </c>
      <c r="G409" s="263">
        <v>40.74</v>
      </c>
      <c r="H409" s="263">
        <v>6.06</v>
      </c>
      <c r="I409" s="263">
        <v>0.87</v>
      </c>
      <c r="J409" s="263"/>
    </row>
    <row r="410" spans="1:10" ht="15" customHeight="1">
      <c r="A410" s="288"/>
      <c r="B410" s="256" t="s">
        <v>921</v>
      </c>
      <c r="C410" s="256"/>
      <c r="D410" s="256"/>
      <c r="E410" s="300" t="s">
        <v>964</v>
      </c>
      <c r="F410" s="263">
        <v>17.72</v>
      </c>
      <c r="G410" s="263">
        <v>7.34</v>
      </c>
      <c r="H410" s="263">
        <v>0.65</v>
      </c>
      <c r="I410" s="263">
        <v>9.73</v>
      </c>
      <c r="J410" s="263"/>
    </row>
    <row r="411" spans="1:10" ht="15" customHeight="1">
      <c r="A411" s="288"/>
      <c r="B411" s="256"/>
      <c r="C411" s="256" t="s">
        <v>922</v>
      </c>
      <c r="D411" s="256"/>
      <c r="E411" s="300" t="s">
        <v>1026</v>
      </c>
      <c r="F411" s="263">
        <v>17.7</v>
      </c>
      <c r="G411" s="263">
        <v>7.34</v>
      </c>
      <c r="H411" s="263">
        <v>0.65</v>
      </c>
      <c r="I411" s="263">
        <v>9.73</v>
      </c>
      <c r="J411" s="263"/>
    </row>
    <row r="412" spans="1:10" ht="15" customHeight="1">
      <c r="A412" s="288"/>
      <c r="B412" s="256"/>
      <c r="C412" s="256"/>
      <c r="D412" s="256" t="s">
        <v>902</v>
      </c>
      <c r="E412" s="300" t="s">
        <v>1027</v>
      </c>
      <c r="F412" s="263">
        <v>10.38</v>
      </c>
      <c r="G412" s="263"/>
      <c r="H412" s="263">
        <v>0.65</v>
      </c>
      <c r="I412" s="263">
        <v>9.73</v>
      </c>
      <c r="J412" s="263"/>
    </row>
    <row r="413" spans="1:10" ht="15" customHeight="1">
      <c r="A413" s="288"/>
      <c r="B413" s="256"/>
      <c r="C413" s="256"/>
      <c r="D413" s="256" t="s">
        <v>922</v>
      </c>
      <c r="E413" s="300" t="s">
        <v>1028</v>
      </c>
      <c r="F413" s="263">
        <v>7.3</v>
      </c>
      <c r="G413" s="263">
        <v>7.34</v>
      </c>
      <c r="H413" s="263"/>
      <c r="I413" s="263"/>
      <c r="J413" s="263"/>
    </row>
    <row r="414" spans="1:10" ht="15" customHeight="1">
      <c r="A414" s="288"/>
      <c r="B414" s="293">
        <v>210</v>
      </c>
      <c r="C414" s="256"/>
      <c r="D414" s="256"/>
      <c r="E414" s="300" t="s">
        <v>972</v>
      </c>
      <c r="F414" s="263">
        <v>3.3</v>
      </c>
      <c r="G414" s="263">
        <v>3.33</v>
      </c>
      <c r="H414" s="263"/>
      <c r="I414" s="263"/>
      <c r="J414" s="263"/>
    </row>
    <row r="415" spans="1:10" ht="15" customHeight="1">
      <c r="A415" s="288"/>
      <c r="B415" s="256"/>
      <c r="C415" s="256" t="s">
        <v>938</v>
      </c>
      <c r="D415" s="256"/>
      <c r="E415" s="300" t="s">
        <v>1060</v>
      </c>
      <c r="F415" s="263">
        <v>3.33</v>
      </c>
      <c r="G415" s="263">
        <v>3.33</v>
      </c>
      <c r="H415" s="263"/>
      <c r="I415" s="263"/>
      <c r="J415" s="263"/>
    </row>
    <row r="416" spans="1:10" ht="15" customHeight="1">
      <c r="A416" s="288"/>
      <c r="B416" s="256"/>
      <c r="C416" s="256"/>
      <c r="D416" s="256" t="s">
        <v>902</v>
      </c>
      <c r="E416" s="300" t="s">
        <v>975</v>
      </c>
      <c r="F416" s="263">
        <v>3.33</v>
      </c>
      <c r="G416" s="263">
        <v>3.33</v>
      </c>
      <c r="H416" s="263"/>
      <c r="I416" s="263"/>
      <c r="J416" s="263"/>
    </row>
    <row r="417" spans="1:10" ht="15" customHeight="1">
      <c r="A417" s="288"/>
      <c r="B417" s="256" t="s">
        <v>982</v>
      </c>
      <c r="C417" s="256"/>
      <c r="D417" s="256"/>
      <c r="E417" s="300" t="s">
        <v>977</v>
      </c>
      <c r="F417" s="263">
        <v>4.41</v>
      </c>
      <c r="G417" s="263">
        <v>4.41</v>
      </c>
      <c r="H417" s="263"/>
      <c r="I417" s="263"/>
      <c r="J417" s="263"/>
    </row>
    <row r="418" spans="1:10" ht="15" customHeight="1">
      <c r="A418" s="288"/>
      <c r="B418" s="256"/>
      <c r="C418" s="256" t="s">
        <v>902</v>
      </c>
      <c r="D418" s="256"/>
      <c r="E418" s="300" t="s">
        <v>978</v>
      </c>
      <c r="F418" s="263">
        <v>4.41</v>
      </c>
      <c r="G418" s="263">
        <v>4.41</v>
      </c>
      <c r="H418" s="263"/>
      <c r="I418" s="263"/>
      <c r="J418" s="263"/>
    </row>
    <row r="419" spans="1:10" ht="15" customHeight="1">
      <c r="A419" s="303"/>
      <c r="B419" s="256"/>
      <c r="C419" s="256"/>
      <c r="D419" s="256" t="s">
        <v>913</v>
      </c>
      <c r="E419" s="300" t="s">
        <v>980</v>
      </c>
      <c r="F419" s="263">
        <v>4.41</v>
      </c>
      <c r="G419" s="263">
        <v>4.41</v>
      </c>
      <c r="H419" s="263"/>
      <c r="I419" s="263"/>
      <c r="J419" s="263"/>
    </row>
    <row r="420" spans="1:10" ht="25.5" customHeight="1">
      <c r="A420" s="355" t="s">
        <v>824</v>
      </c>
      <c r="B420" s="306"/>
      <c r="C420" s="306"/>
      <c r="D420" s="306"/>
      <c r="E420" s="332"/>
      <c r="F420" s="275">
        <f>F421+F426+F429+F432</f>
        <v>156.13000000000002</v>
      </c>
      <c r="G420" s="275">
        <f>G421+G426+G429+G432</f>
        <v>135.6</v>
      </c>
      <c r="H420" s="275">
        <f>H421+H426+H429+H432</f>
        <v>15.48</v>
      </c>
      <c r="I420" s="275">
        <f>I421+I426+I429+I432</f>
        <v>0.05</v>
      </c>
      <c r="J420" s="275">
        <f>J421+J426+J429+J432</f>
        <v>5</v>
      </c>
    </row>
    <row r="421" spans="1:10" ht="15" customHeight="1">
      <c r="A421" s="288"/>
      <c r="B421" s="311" t="s">
        <v>1061</v>
      </c>
      <c r="C421" s="310"/>
      <c r="D421" s="310"/>
      <c r="E421" s="313" t="s">
        <v>894</v>
      </c>
      <c r="F421" s="265">
        <f>F422+F424</f>
        <v>121.39</v>
      </c>
      <c r="G421" s="265">
        <f>G422+G424</f>
        <v>100.86</v>
      </c>
      <c r="H421" s="265">
        <f>H422+H424</f>
        <v>15.48</v>
      </c>
      <c r="I421" s="265">
        <f>I422+I424</f>
        <v>0.05</v>
      </c>
      <c r="J421" s="265">
        <f>J422+J424</f>
        <v>5</v>
      </c>
    </row>
    <row r="422" spans="1:10" ht="15" customHeight="1">
      <c r="A422" s="288"/>
      <c r="B422" s="310"/>
      <c r="C422" s="311" t="s">
        <v>925</v>
      </c>
      <c r="D422" s="310"/>
      <c r="E422" s="313" t="s">
        <v>1062</v>
      </c>
      <c r="F422" s="265">
        <v>5</v>
      </c>
      <c r="G422" s="265"/>
      <c r="H422" s="265"/>
      <c r="I422" s="265"/>
      <c r="J422" s="265">
        <v>5</v>
      </c>
    </row>
    <row r="423" spans="1:10" ht="15" customHeight="1">
      <c r="A423" s="288"/>
      <c r="B423" s="310" t="s">
        <v>67</v>
      </c>
      <c r="C423" s="311"/>
      <c r="D423" s="311" t="s">
        <v>1063</v>
      </c>
      <c r="E423" s="313" t="s">
        <v>1064</v>
      </c>
      <c r="F423" s="265">
        <f>SUM(G423:J423)</f>
        <v>5</v>
      </c>
      <c r="G423" s="265"/>
      <c r="H423" s="265"/>
      <c r="I423" s="265"/>
      <c r="J423" s="265">
        <v>5</v>
      </c>
    </row>
    <row r="424" spans="1:10" ht="15" customHeight="1">
      <c r="A424" s="288"/>
      <c r="B424" s="310" t="s">
        <v>67</v>
      </c>
      <c r="C424" s="311" t="s">
        <v>1063</v>
      </c>
      <c r="D424" s="311"/>
      <c r="E424" s="313" t="s">
        <v>1095</v>
      </c>
      <c r="F424" s="265">
        <v>116.39</v>
      </c>
      <c r="G424" s="265">
        <v>100.86</v>
      </c>
      <c r="H424" s="265">
        <v>15.48</v>
      </c>
      <c r="I424" s="265">
        <v>0.05</v>
      </c>
      <c r="J424" s="265"/>
    </row>
    <row r="425" spans="1:10" ht="15" customHeight="1">
      <c r="A425" s="288"/>
      <c r="B425" s="310"/>
      <c r="C425" s="311"/>
      <c r="D425" s="311" t="s">
        <v>1063</v>
      </c>
      <c r="E425" s="313" t="s">
        <v>1096</v>
      </c>
      <c r="F425" s="265">
        <f>SUM(G425:J425)</f>
        <v>116.39</v>
      </c>
      <c r="G425" s="265">
        <v>100.86</v>
      </c>
      <c r="H425" s="265">
        <v>15.48</v>
      </c>
      <c r="I425" s="265">
        <v>0.05</v>
      </c>
      <c r="J425" s="265"/>
    </row>
    <row r="426" spans="1:10" ht="15" customHeight="1">
      <c r="A426" s="288"/>
      <c r="B426" s="311" t="s">
        <v>1066</v>
      </c>
      <c r="C426" s="310" t="s">
        <v>67</v>
      </c>
      <c r="D426" s="310"/>
      <c r="E426" s="313" t="s">
        <v>964</v>
      </c>
      <c r="F426" s="265">
        <v>16.95</v>
      </c>
      <c r="G426" s="265">
        <v>16.95</v>
      </c>
      <c r="H426" s="265"/>
      <c r="I426" s="265"/>
      <c r="J426" s="265"/>
    </row>
    <row r="427" spans="1:10" ht="15" customHeight="1">
      <c r="A427" s="288"/>
      <c r="B427" s="310"/>
      <c r="C427" s="311" t="s">
        <v>969</v>
      </c>
      <c r="D427" s="310"/>
      <c r="E427" s="313" t="s">
        <v>966</v>
      </c>
      <c r="F427" s="265">
        <v>16.95</v>
      </c>
      <c r="G427" s="265">
        <v>16.95</v>
      </c>
      <c r="H427" s="265"/>
      <c r="I427" s="265"/>
      <c r="J427" s="265"/>
    </row>
    <row r="428" spans="1:10" ht="15" customHeight="1">
      <c r="A428" s="288"/>
      <c r="B428" s="310"/>
      <c r="C428" s="311"/>
      <c r="D428" s="311" t="s">
        <v>969</v>
      </c>
      <c r="E428" s="313" t="s">
        <v>1067</v>
      </c>
      <c r="F428" s="265">
        <v>16.95</v>
      </c>
      <c r="G428" s="265">
        <v>16.95</v>
      </c>
      <c r="H428" s="265"/>
      <c r="I428" s="265"/>
      <c r="J428" s="265"/>
    </row>
    <row r="429" spans="1:10" ht="15" customHeight="1">
      <c r="A429" s="288"/>
      <c r="B429" s="311" t="s">
        <v>1068</v>
      </c>
      <c r="C429" s="310" t="s">
        <v>67</v>
      </c>
      <c r="D429" s="310"/>
      <c r="E429" s="313" t="s">
        <v>1069</v>
      </c>
      <c r="F429" s="265">
        <v>6.83</v>
      </c>
      <c r="G429" s="265">
        <v>6.83</v>
      </c>
      <c r="H429" s="265"/>
      <c r="I429" s="265"/>
      <c r="J429" s="265"/>
    </row>
    <row r="430" spans="1:10" ht="15" customHeight="1">
      <c r="A430" s="288"/>
      <c r="B430" s="310"/>
      <c r="C430" s="311" t="s">
        <v>1070</v>
      </c>
      <c r="D430" s="310"/>
      <c r="E430" s="313" t="s">
        <v>1071</v>
      </c>
      <c r="F430" s="265">
        <v>6.83</v>
      </c>
      <c r="G430" s="265">
        <v>6.83</v>
      </c>
      <c r="H430" s="265"/>
      <c r="I430" s="265"/>
      <c r="J430" s="265"/>
    </row>
    <row r="431" spans="1:10" ht="15" customHeight="1">
      <c r="A431" s="288"/>
      <c r="B431" s="310"/>
      <c r="C431" s="311"/>
      <c r="D431" s="311" t="s">
        <v>1072</v>
      </c>
      <c r="E431" s="313" t="s">
        <v>1073</v>
      </c>
      <c r="F431" s="265">
        <v>6.83</v>
      </c>
      <c r="G431" s="265">
        <v>6.83</v>
      </c>
      <c r="H431" s="265"/>
      <c r="I431" s="265"/>
      <c r="J431" s="265"/>
    </row>
    <row r="432" spans="1:10" ht="15" customHeight="1">
      <c r="A432" s="288"/>
      <c r="B432" s="311" t="s">
        <v>1074</v>
      </c>
      <c r="C432" s="310"/>
      <c r="D432" s="310"/>
      <c r="E432" s="313" t="s">
        <v>977</v>
      </c>
      <c r="F432" s="265">
        <v>10.96</v>
      </c>
      <c r="G432" s="265">
        <v>10.96</v>
      </c>
      <c r="H432" s="265"/>
      <c r="I432" s="265"/>
      <c r="J432" s="265"/>
    </row>
    <row r="433" spans="1:10" ht="15" customHeight="1">
      <c r="A433" s="288"/>
      <c r="B433" s="310" t="s">
        <v>67</v>
      </c>
      <c r="C433" s="311" t="s">
        <v>1072</v>
      </c>
      <c r="D433" s="310"/>
      <c r="E433" s="313" t="s">
        <v>1075</v>
      </c>
      <c r="F433" s="265">
        <v>10.96</v>
      </c>
      <c r="G433" s="265">
        <v>10.96</v>
      </c>
      <c r="H433" s="265"/>
      <c r="I433" s="265"/>
      <c r="J433" s="265"/>
    </row>
    <row r="434" spans="1:10" ht="15" customHeight="1">
      <c r="A434" s="288"/>
      <c r="B434" s="256"/>
      <c r="C434" s="256"/>
      <c r="D434" s="256" t="s">
        <v>926</v>
      </c>
      <c r="E434" s="300" t="s">
        <v>1076</v>
      </c>
      <c r="F434" s="265">
        <v>10.96</v>
      </c>
      <c r="G434" s="265">
        <v>10.96</v>
      </c>
      <c r="H434" s="265"/>
      <c r="I434" s="265"/>
      <c r="J434" s="265"/>
    </row>
  </sheetData>
  <sheetProtection/>
  <mergeCells count="13">
    <mergeCell ref="B5:B6"/>
    <mergeCell ref="C5:C6"/>
    <mergeCell ref="D5:D6"/>
    <mergeCell ref="E4:E6"/>
    <mergeCell ref="F5:F6"/>
    <mergeCell ref="J5:J6"/>
    <mergeCell ref="A1:J1"/>
    <mergeCell ref="I2:J2"/>
    <mergeCell ref="I3:J3"/>
    <mergeCell ref="B4:D4"/>
    <mergeCell ref="F4:J4"/>
    <mergeCell ref="G5:I5"/>
    <mergeCell ref="A4:A6"/>
  </mergeCells>
  <printOptions horizontalCentered="1"/>
  <pageMargins left="0.75" right="0.75" top="0.98" bottom="0.98" header="0.51" footer="0.51"/>
  <pageSetup horizontalDpi="600" verticalDpi="600" orientation="landscape" paperSize="9" scale="90" r:id="rId1"/>
</worksheet>
</file>

<file path=xl/worksheets/sheet31.xml><?xml version="1.0" encoding="utf-8"?>
<worksheet xmlns="http://schemas.openxmlformats.org/spreadsheetml/2006/main" xmlns:r="http://schemas.openxmlformats.org/officeDocument/2006/relationships">
  <dimension ref="A1:O447"/>
  <sheetViews>
    <sheetView showGridLines="0" showZeros="0" zoomScalePageLayoutView="0" workbookViewId="0" topLeftCell="A3">
      <selection activeCell="H6" sqref="H6"/>
    </sheetView>
  </sheetViews>
  <sheetFormatPr defaultColWidth="9.16015625" defaultRowHeight="11.25"/>
  <cols>
    <col min="1" max="1" width="22" style="231" bestFit="1" customWidth="1"/>
    <col min="2" max="4" width="7.5" style="231" customWidth="1"/>
    <col min="5" max="5" width="38.5" style="231" customWidth="1"/>
    <col min="6" max="6" width="18.16015625" style="231" customWidth="1"/>
    <col min="7" max="7" width="14" style="231" customWidth="1"/>
    <col min="8" max="8" width="12.16015625" style="231" customWidth="1"/>
    <col min="9" max="10" width="14.83203125" style="231" customWidth="1"/>
    <col min="11" max="11" width="13" style="231" bestFit="1" customWidth="1"/>
    <col min="12" max="14" width="9.16015625" style="231" customWidth="1"/>
    <col min="15" max="15" width="14.5" style="231" bestFit="1" customWidth="1"/>
    <col min="16" max="16384" width="9.16015625" style="231" customWidth="1"/>
  </cols>
  <sheetData>
    <row r="1" spans="1:13" ht="31.5" customHeight="1">
      <c r="A1" s="463" t="s">
        <v>923</v>
      </c>
      <c r="B1" s="463"/>
      <c r="C1" s="463"/>
      <c r="D1" s="463"/>
      <c r="E1" s="463"/>
      <c r="F1" s="463"/>
      <c r="G1" s="463"/>
      <c r="H1" s="463"/>
      <c r="I1" s="463"/>
      <c r="J1" s="463"/>
      <c r="K1" s="463"/>
      <c r="L1" s="463"/>
      <c r="M1" s="463"/>
    </row>
    <row r="2" spans="12:13" ht="15.75" customHeight="1">
      <c r="L2" s="439" t="s">
        <v>88</v>
      </c>
      <c r="M2" s="439"/>
    </row>
    <row r="3" spans="1:13" ht="19.5" customHeight="1">
      <c r="A3" s="280" t="s">
        <v>193</v>
      </c>
      <c r="B3" s="281"/>
      <c r="C3" s="281"/>
      <c r="D3" s="281"/>
      <c r="E3" s="281"/>
      <c r="F3" s="281"/>
      <c r="G3" s="281"/>
      <c r="H3" s="281"/>
      <c r="L3" s="466" t="s">
        <v>24</v>
      </c>
      <c r="M3" s="466"/>
    </row>
    <row r="4" spans="1:13" s="250" customFormat="1" ht="19.5" customHeight="1">
      <c r="A4" s="457" t="s">
        <v>44</v>
      </c>
      <c r="B4" s="457" t="s">
        <v>57</v>
      </c>
      <c r="C4" s="457"/>
      <c r="D4" s="457"/>
      <c r="E4" s="458" t="s">
        <v>58</v>
      </c>
      <c r="F4" s="458" t="s">
        <v>87</v>
      </c>
      <c r="G4" s="458"/>
      <c r="H4" s="458"/>
      <c r="I4" s="458"/>
      <c r="J4" s="458"/>
      <c r="K4" s="458"/>
      <c r="L4" s="458"/>
      <c r="M4" s="458"/>
    </row>
    <row r="5" spans="1:13" s="250" customFormat="1" ht="36" customHeight="1">
      <c r="A5" s="457"/>
      <c r="B5" s="248" t="s">
        <v>59</v>
      </c>
      <c r="C5" s="248" t="s">
        <v>60</v>
      </c>
      <c r="D5" s="249" t="s">
        <v>61</v>
      </c>
      <c r="E5" s="458"/>
      <c r="F5" s="249" t="s">
        <v>47</v>
      </c>
      <c r="G5" s="234" t="s">
        <v>89</v>
      </c>
      <c r="H5" s="234" t="s">
        <v>90</v>
      </c>
      <c r="I5" s="234" t="s">
        <v>91</v>
      </c>
      <c r="J5" s="234" t="s">
        <v>92</v>
      </c>
      <c r="K5" s="234" t="s">
        <v>93</v>
      </c>
      <c r="L5" s="234" t="s">
        <v>94</v>
      </c>
      <c r="M5" s="234" t="s">
        <v>95</v>
      </c>
    </row>
    <row r="6" spans="1:15" s="250" customFormat="1" ht="19.5" customHeight="1">
      <c r="A6" s="251"/>
      <c r="B6" s="252"/>
      <c r="C6" s="252"/>
      <c r="D6" s="252"/>
      <c r="E6" s="253" t="s">
        <v>47</v>
      </c>
      <c r="F6" s="275">
        <f aca="true" t="shared" si="0" ref="F6:M6">F7+F28+F46+F64+F80+F96+F112+F126+F140+F155+F168+F184+F200+F216+F232+F246+F278+F294+F308+F324+F340+F356+F372+F389+F403+F419+F433</f>
        <v>41043.45999999999</v>
      </c>
      <c r="G6" s="275">
        <f t="shared" si="0"/>
        <v>30009.21999999999</v>
      </c>
      <c r="H6" s="275">
        <f t="shared" si="0"/>
        <v>6824.48</v>
      </c>
      <c r="I6" s="275">
        <f t="shared" si="0"/>
        <v>859.1799999999998</v>
      </c>
      <c r="J6" s="275">
        <f t="shared" si="0"/>
        <v>215</v>
      </c>
      <c r="K6" s="275">
        <f t="shared" si="0"/>
        <v>3135.58</v>
      </c>
      <c r="L6" s="275">
        <f t="shared" si="0"/>
        <v>0</v>
      </c>
      <c r="M6" s="275">
        <f t="shared" si="0"/>
        <v>0</v>
      </c>
      <c r="O6" s="282"/>
    </row>
    <row r="7" spans="1:13" s="287" customFormat="1" ht="19.5" customHeight="1">
      <c r="A7" s="283" t="s">
        <v>528</v>
      </c>
      <c r="B7" s="252"/>
      <c r="C7" s="252"/>
      <c r="D7" s="252"/>
      <c r="E7" s="284"/>
      <c r="F7" s="275">
        <f>F8+F18+F22+F25</f>
        <v>1385.78</v>
      </c>
      <c r="G7" s="275">
        <f>G8+G18+G22+G25</f>
        <v>482.6</v>
      </c>
      <c r="H7" s="275">
        <f>H8+H18+H22+H25</f>
        <v>828.0699999999999</v>
      </c>
      <c r="I7" s="275">
        <f>I8+I18+I22+I25</f>
        <v>75.11</v>
      </c>
      <c r="J7" s="275">
        <f>J8+J18+J22+J25</f>
        <v>0</v>
      </c>
      <c r="K7" s="285"/>
      <c r="L7" s="285"/>
      <c r="M7" s="286"/>
    </row>
    <row r="8" spans="1:13" s="287" customFormat="1" ht="19.5" customHeight="1">
      <c r="A8" s="288"/>
      <c r="B8" s="289">
        <v>205</v>
      </c>
      <c r="C8" s="289"/>
      <c r="D8" s="289"/>
      <c r="E8" s="290" t="s">
        <v>276</v>
      </c>
      <c r="F8" s="265">
        <f>SUM(G8:J8)</f>
        <v>1164.57</v>
      </c>
      <c r="G8" s="291">
        <v>344.86</v>
      </c>
      <c r="H8" s="291">
        <f>H9+H12+H14+H16</f>
        <v>818.39</v>
      </c>
      <c r="I8" s="291">
        <v>1.32</v>
      </c>
      <c r="J8" s="291"/>
      <c r="K8" s="292"/>
      <c r="L8" s="292"/>
      <c r="M8" s="292"/>
    </row>
    <row r="9" spans="1:13" s="296" customFormat="1" ht="19.5" customHeight="1">
      <c r="A9" s="293"/>
      <c r="B9" s="289"/>
      <c r="C9" s="294" t="s">
        <v>913</v>
      </c>
      <c r="D9" s="294"/>
      <c r="E9" s="290" t="s">
        <v>186</v>
      </c>
      <c r="F9" s="263">
        <f aca="true" t="shared" si="1" ref="F9:F27">SUM(G9:J9)</f>
        <v>780.4</v>
      </c>
      <c r="G9" s="295">
        <v>344.86</v>
      </c>
      <c r="H9" s="295">
        <f>H10+H11</f>
        <v>434.21999999999997</v>
      </c>
      <c r="I9" s="295">
        <v>1.32</v>
      </c>
      <c r="J9" s="295"/>
      <c r="K9" s="293"/>
      <c r="L9" s="293"/>
      <c r="M9" s="293"/>
    </row>
    <row r="10" spans="1:13" s="296" customFormat="1" ht="19.5" customHeight="1">
      <c r="A10" s="288"/>
      <c r="B10" s="289"/>
      <c r="C10" s="294"/>
      <c r="D10" s="294" t="s">
        <v>913</v>
      </c>
      <c r="E10" s="290" t="s">
        <v>38</v>
      </c>
      <c r="F10" s="263">
        <f t="shared" si="1"/>
        <v>423.06</v>
      </c>
      <c r="G10" s="295">
        <v>344.86</v>
      </c>
      <c r="H10" s="295">
        <v>76.88</v>
      </c>
      <c r="I10" s="295">
        <v>1.32</v>
      </c>
      <c r="J10" s="295"/>
      <c r="K10" s="293"/>
      <c r="L10" s="293"/>
      <c r="M10" s="293"/>
    </row>
    <row r="11" spans="1:13" s="296" customFormat="1" ht="19.5" customHeight="1">
      <c r="A11" s="288"/>
      <c r="B11" s="289"/>
      <c r="C11" s="294"/>
      <c r="D11" s="294" t="s">
        <v>902</v>
      </c>
      <c r="E11" s="290" t="s">
        <v>39</v>
      </c>
      <c r="F11" s="263">
        <f t="shared" si="1"/>
        <v>357.34</v>
      </c>
      <c r="G11" s="295">
        <v>0</v>
      </c>
      <c r="H11" s="295">
        <v>357.34</v>
      </c>
      <c r="I11" s="295">
        <v>0</v>
      </c>
      <c r="J11" s="295"/>
      <c r="K11" s="293"/>
      <c r="L11" s="293"/>
      <c r="M11" s="293"/>
    </row>
    <row r="12" spans="1:13" s="296" customFormat="1" ht="19.5" customHeight="1">
      <c r="A12" s="288"/>
      <c r="B12" s="289"/>
      <c r="C12" s="294" t="s">
        <v>902</v>
      </c>
      <c r="D12" s="294"/>
      <c r="E12" s="290" t="s">
        <v>187</v>
      </c>
      <c r="F12" s="263">
        <f t="shared" si="1"/>
        <v>8.62</v>
      </c>
      <c r="G12" s="295">
        <v>0</v>
      </c>
      <c r="H12" s="295">
        <v>8.62</v>
      </c>
      <c r="I12" s="295">
        <v>0</v>
      </c>
      <c r="J12" s="295"/>
      <c r="K12" s="293"/>
      <c r="L12" s="293"/>
      <c r="M12" s="293"/>
    </row>
    <row r="13" spans="1:13" s="296" customFormat="1" ht="19.5" customHeight="1">
      <c r="A13" s="288"/>
      <c r="B13" s="289"/>
      <c r="C13" s="294"/>
      <c r="D13" s="294" t="s">
        <v>913</v>
      </c>
      <c r="E13" s="290" t="s">
        <v>188</v>
      </c>
      <c r="F13" s="263">
        <f t="shared" si="1"/>
        <v>8.62</v>
      </c>
      <c r="G13" s="295">
        <v>0</v>
      </c>
      <c r="H13" s="295">
        <v>8.62</v>
      </c>
      <c r="I13" s="295">
        <v>0</v>
      </c>
      <c r="J13" s="295"/>
      <c r="K13" s="293"/>
      <c r="L13" s="293"/>
      <c r="M13" s="293"/>
    </row>
    <row r="14" spans="1:13" s="296" customFormat="1" ht="19.5" customHeight="1">
      <c r="A14" s="288"/>
      <c r="B14" s="289"/>
      <c r="C14" s="294" t="s">
        <v>924</v>
      </c>
      <c r="D14" s="294"/>
      <c r="E14" s="290" t="s">
        <v>189</v>
      </c>
      <c r="F14" s="263">
        <f t="shared" si="1"/>
        <v>5</v>
      </c>
      <c r="G14" s="295">
        <v>0</v>
      </c>
      <c r="H14" s="295">
        <v>5</v>
      </c>
      <c r="I14" s="295">
        <v>0</v>
      </c>
      <c r="J14" s="295"/>
      <c r="K14" s="293"/>
      <c r="L14" s="293"/>
      <c r="M14" s="293"/>
    </row>
    <row r="15" spans="1:13" s="296" customFormat="1" ht="19.5" customHeight="1">
      <c r="A15" s="288"/>
      <c r="B15" s="289"/>
      <c r="C15" s="294"/>
      <c r="D15" s="294" t="s">
        <v>913</v>
      </c>
      <c r="E15" s="290" t="s">
        <v>190</v>
      </c>
      <c r="F15" s="263">
        <f t="shared" si="1"/>
        <v>5</v>
      </c>
      <c r="G15" s="295">
        <v>0</v>
      </c>
      <c r="H15" s="295">
        <v>5</v>
      </c>
      <c r="I15" s="295">
        <v>0</v>
      </c>
      <c r="J15" s="295"/>
      <c r="K15" s="293"/>
      <c r="L15" s="293"/>
      <c r="M15" s="293"/>
    </row>
    <row r="16" spans="1:13" s="296" customFormat="1" ht="19.5" customHeight="1">
      <c r="A16" s="288"/>
      <c r="B16" s="289"/>
      <c r="C16" s="294" t="s">
        <v>925</v>
      </c>
      <c r="D16" s="294"/>
      <c r="E16" s="290" t="s">
        <v>191</v>
      </c>
      <c r="F16" s="263">
        <f t="shared" si="1"/>
        <v>370.55</v>
      </c>
      <c r="G16" s="295">
        <v>0</v>
      </c>
      <c r="H16" s="295">
        <v>370.55</v>
      </c>
      <c r="I16" s="295">
        <v>0</v>
      </c>
      <c r="J16" s="295"/>
      <c r="K16" s="293"/>
      <c r="L16" s="293"/>
      <c r="M16" s="293"/>
    </row>
    <row r="17" spans="1:13" s="296" customFormat="1" ht="19.5" customHeight="1">
      <c r="A17" s="288"/>
      <c r="B17" s="289"/>
      <c r="C17" s="294"/>
      <c r="D17" s="294">
        <v>99</v>
      </c>
      <c r="E17" s="290" t="s">
        <v>192</v>
      </c>
      <c r="F17" s="263">
        <f t="shared" si="1"/>
        <v>370.55</v>
      </c>
      <c r="G17" s="295">
        <v>0</v>
      </c>
      <c r="H17" s="295">
        <v>370.55</v>
      </c>
      <c r="I17" s="295">
        <v>0</v>
      </c>
      <c r="J17" s="295"/>
      <c r="K17" s="293"/>
      <c r="L17" s="293"/>
      <c r="M17" s="293"/>
    </row>
    <row r="18" spans="1:13" s="296" customFormat="1" ht="19.5" customHeight="1">
      <c r="A18" s="288"/>
      <c r="B18" s="289">
        <v>208</v>
      </c>
      <c r="C18" s="294"/>
      <c r="D18" s="294"/>
      <c r="E18" s="290" t="s">
        <v>65</v>
      </c>
      <c r="F18" s="263">
        <f t="shared" si="1"/>
        <v>147.19</v>
      </c>
      <c r="G18" s="295">
        <v>63.72</v>
      </c>
      <c r="H18" s="295">
        <v>9.68</v>
      </c>
      <c r="I18" s="295">
        <v>73.79</v>
      </c>
      <c r="J18" s="295"/>
      <c r="K18" s="293"/>
      <c r="L18" s="293"/>
      <c r="M18" s="293"/>
    </row>
    <row r="19" spans="1:13" s="296" customFormat="1" ht="19.5" customHeight="1">
      <c r="A19" s="288"/>
      <c r="B19" s="289"/>
      <c r="C19" s="294" t="s">
        <v>922</v>
      </c>
      <c r="D19" s="294"/>
      <c r="E19" s="290" t="s">
        <v>31</v>
      </c>
      <c r="F19" s="263">
        <f t="shared" si="1"/>
        <v>147.19</v>
      </c>
      <c r="G19" s="295">
        <v>63.72</v>
      </c>
      <c r="H19" s="295">
        <v>9.68</v>
      </c>
      <c r="I19" s="295">
        <v>73.79</v>
      </c>
      <c r="J19" s="295">
        <v>0</v>
      </c>
      <c r="K19" s="293"/>
      <c r="L19" s="293"/>
      <c r="M19" s="293"/>
    </row>
    <row r="20" spans="1:13" s="296" customFormat="1" ht="19.5" customHeight="1">
      <c r="A20" s="288"/>
      <c r="B20" s="289"/>
      <c r="C20" s="294"/>
      <c r="D20" s="294" t="s">
        <v>913</v>
      </c>
      <c r="E20" s="290" t="s">
        <v>32</v>
      </c>
      <c r="F20" s="263">
        <f t="shared" si="1"/>
        <v>83.47</v>
      </c>
      <c r="G20" s="295">
        <v>0</v>
      </c>
      <c r="H20" s="295">
        <v>9.68</v>
      </c>
      <c r="I20" s="295">
        <v>73.79</v>
      </c>
      <c r="J20" s="295">
        <v>0</v>
      </c>
      <c r="K20" s="293"/>
      <c r="L20" s="293"/>
      <c r="M20" s="293"/>
    </row>
    <row r="21" spans="1:13" s="296" customFormat="1" ht="19.5" customHeight="1">
      <c r="A21" s="288"/>
      <c r="B21" s="289"/>
      <c r="C21" s="294"/>
      <c r="D21" s="294" t="s">
        <v>922</v>
      </c>
      <c r="E21" s="290" t="s">
        <v>34</v>
      </c>
      <c r="F21" s="263">
        <f t="shared" si="1"/>
        <v>63.72</v>
      </c>
      <c r="G21" s="295">
        <v>63.72</v>
      </c>
      <c r="H21" s="295">
        <v>0</v>
      </c>
      <c r="I21" s="295">
        <v>0</v>
      </c>
      <c r="J21" s="295">
        <v>0</v>
      </c>
      <c r="K21" s="293"/>
      <c r="L21" s="293"/>
      <c r="M21" s="293"/>
    </row>
    <row r="22" spans="1:13" s="296" customFormat="1" ht="19.5" customHeight="1">
      <c r="A22" s="288"/>
      <c r="B22" s="289">
        <v>210</v>
      </c>
      <c r="C22" s="294"/>
      <c r="D22" s="294"/>
      <c r="E22" s="290" t="s">
        <v>70</v>
      </c>
      <c r="F22" s="263">
        <f t="shared" si="1"/>
        <v>36.11</v>
      </c>
      <c r="G22" s="295">
        <v>36.11</v>
      </c>
      <c r="H22" s="295">
        <v>0</v>
      </c>
      <c r="I22" s="295">
        <v>0</v>
      </c>
      <c r="J22" s="295">
        <v>0</v>
      </c>
      <c r="K22" s="293"/>
      <c r="L22" s="293"/>
      <c r="M22" s="293"/>
    </row>
    <row r="23" spans="1:13" s="296" customFormat="1" ht="19.5" customHeight="1">
      <c r="A23" s="288"/>
      <c r="B23" s="289"/>
      <c r="C23" s="294">
        <v>11</v>
      </c>
      <c r="D23" s="294"/>
      <c r="E23" s="290" t="s">
        <v>35</v>
      </c>
      <c r="F23" s="263">
        <f t="shared" si="1"/>
        <v>36.11</v>
      </c>
      <c r="G23" s="295">
        <v>36.11</v>
      </c>
      <c r="H23" s="295">
        <v>0</v>
      </c>
      <c r="I23" s="295">
        <v>0</v>
      </c>
      <c r="J23" s="295">
        <v>0</v>
      </c>
      <c r="K23" s="293"/>
      <c r="L23" s="293"/>
      <c r="M23" s="293"/>
    </row>
    <row r="24" spans="1:13" s="296" customFormat="1" ht="19.5" customHeight="1">
      <c r="A24" s="288"/>
      <c r="B24" s="289"/>
      <c r="C24" s="294"/>
      <c r="D24" s="294" t="s">
        <v>913</v>
      </c>
      <c r="E24" s="290" t="s">
        <v>36</v>
      </c>
      <c r="F24" s="263">
        <f t="shared" si="1"/>
        <v>36.11</v>
      </c>
      <c r="G24" s="295">
        <v>36.11</v>
      </c>
      <c r="H24" s="295">
        <v>0</v>
      </c>
      <c r="I24" s="295">
        <v>0</v>
      </c>
      <c r="J24" s="295">
        <v>0</v>
      </c>
      <c r="K24" s="293"/>
      <c r="L24" s="293"/>
      <c r="M24" s="293"/>
    </row>
    <row r="25" spans="1:13" s="296" customFormat="1" ht="19.5" customHeight="1">
      <c r="A25" s="288"/>
      <c r="B25" s="289">
        <v>221</v>
      </c>
      <c r="C25" s="294"/>
      <c r="D25" s="294"/>
      <c r="E25" s="290" t="s">
        <v>74</v>
      </c>
      <c r="F25" s="263">
        <f t="shared" si="1"/>
        <v>37.91</v>
      </c>
      <c r="G25" s="295">
        <v>37.91</v>
      </c>
      <c r="H25" s="295">
        <v>0</v>
      </c>
      <c r="I25" s="295">
        <v>0</v>
      </c>
      <c r="J25" s="295">
        <v>0</v>
      </c>
      <c r="K25" s="293"/>
      <c r="L25" s="293"/>
      <c r="M25" s="293"/>
    </row>
    <row r="26" spans="1:13" s="296" customFormat="1" ht="19.5" customHeight="1">
      <c r="A26" s="288"/>
      <c r="B26" s="289"/>
      <c r="C26" s="294" t="s">
        <v>902</v>
      </c>
      <c r="D26" s="294"/>
      <c r="E26" s="290" t="s">
        <v>40</v>
      </c>
      <c r="F26" s="263">
        <f t="shared" si="1"/>
        <v>37.91</v>
      </c>
      <c r="G26" s="295">
        <v>37.91</v>
      </c>
      <c r="H26" s="295">
        <v>0</v>
      </c>
      <c r="I26" s="295">
        <v>0</v>
      </c>
      <c r="J26" s="295">
        <v>0</v>
      </c>
      <c r="K26" s="293"/>
      <c r="L26" s="293"/>
      <c r="M26" s="293"/>
    </row>
    <row r="27" spans="1:13" s="296" customFormat="1" ht="19.5" customHeight="1">
      <c r="A27" s="288"/>
      <c r="B27" s="289"/>
      <c r="C27" s="294"/>
      <c r="D27" s="294" t="s">
        <v>913</v>
      </c>
      <c r="E27" s="290" t="s">
        <v>41</v>
      </c>
      <c r="F27" s="263">
        <f t="shared" si="1"/>
        <v>37.91</v>
      </c>
      <c r="G27" s="295">
        <v>37.91</v>
      </c>
      <c r="H27" s="295">
        <v>0</v>
      </c>
      <c r="I27" s="295">
        <v>0</v>
      </c>
      <c r="J27" s="295">
        <v>0</v>
      </c>
      <c r="K27" s="293"/>
      <c r="L27" s="293"/>
      <c r="M27" s="293"/>
    </row>
    <row r="28" spans="1:13" s="296" customFormat="1" ht="19.5" customHeight="1">
      <c r="A28" s="283" t="s">
        <v>623</v>
      </c>
      <c r="B28" s="252"/>
      <c r="C28" s="252"/>
      <c r="D28" s="252"/>
      <c r="E28" s="284"/>
      <c r="F28" s="273">
        <f>F29+F36+F40+F43</f>
        <v>2878.9799999999996</v>
      </c>
      <c r="G28" s="273">
        <f aca="true" t="shared" si="2" ref="G28:M28">G29+G36+G40+G43</f>
        <v>2461.38</v>
      </c>
      <c r="H28" s="273">
        <f t="shared" si="2"/>
        <v>307.11</v>
      </c>
      <c r="I28" s="273">
        <f t="shared" si="2"/>
        <v>94.03999999999999</v>
      </c>
      <c r="J28" s="273">
        <f t="shared" si="2"/>
        <v>0</v>
      </c>
      <c r="K28" s="273">
        <f t="shared" si="2"/>
        <v>16.45</v>
      </c>
      <c r="L28" s="254">
        <f t="shared" si="2"/>
        <v>0</v>
      </c>
      <c r="M28" s="254">
        <f t="shared" si="2"/>
        <v>0</v>
      </c>
    </row>
    <row r="29" spans="1:13" s="296" customFormat="1" ht="19.5" customHeight="1">
      <c r="A29" s="283"/>
      <c r="B29" s="256" t="s">
        <v>893</v>
      </c>
      <c r="C29" s="256"/>
      <c r="D29" s="256"/>
      <c r="E29" s="297" t="s">
        <v>894</v>
      </c>
      <c r="F29" s="265">
        <f>F30+F32+F34</f>
        <v>2120</v>
      </c>
      <c r="G29" s="265">
        <f aca="true" t="shared" si="3" ref="G29:M29">G30+G32+G34</f>
        <v>1801.65</v>
      </c>
      <c r="H29" s="265">
        <f t="shared" si="3"/>
        <v>300.44</v>
      </c>
      <c r="I29" s="265">
        <f t="shared" si="3"/>
        <v>1.46</v>
      </c>
      <c r="J29" s="265">
        <f t="shared" si="3"/>
        <v>0</v>
      </c>
      <c r="K29" s="265">
        <f t="shared" si="3"/>
        <v>16.45</v>
      </c>
      <c r="L29" s="265">
        <f t="shared" si="3"/>
        <v>0</v>
      </c>
      <c r="M29" s="265">
        <f t="shared" si="3"/>
        <v>0</v>
      </c>
    </row>
    <row r="30" spans="1:13" s="296" customFormat="1" ht="19.5" customHeight="1">
      <c r="A30" s="288"/>
      <c r="B30" s="256"/>
      <c r="C30" s="256" t="s">
        <v>895</v>
      </c>
      <c r="D30" s="256"/>
      <c r="E30" s="297" t="s">
        <v>896</v>
      </c>
      <c r="F30" s="265"/>
      <c r="G30" s="265"/>
      <c r="H30" s="265"/>
      <c r="I30" s="265"/>
      <c r="J30" s="259"/>
      <c r="K30" s="293"/>
      <c r="L30" s="293"/>
      <c r="M30" s="293"/>
    </row>
    <row r="31" spans="1:13" s="296" customFormat="1" ht="19.5" customHeight="1">
      <c r="A31" s="288"/>
      <c r="B31" s="256"/>
      <c r="C31" s="256"/>
      <c r="D31" s="256" t="s">
        <v>926</v>
      </c>
      <c r="E31" s="297" t="s">
        <v>927</v>
      </c>
      <c r="F31" s="265"/>
      <c r="G31" s="265"/>
      <c r="H31" s="265"/>
      <c r="I31" s="265"/>
      <c r="J31" s="259"/>
      <c r="K31" s="293"/>
      <c r="L31" s="293"/>
      <c r="M31" s="293"/>
    </row>
    <row r="32" spans="1:13" s="296" customFormat="1" ht="19.5" customHeight="1">
      <c r="A32" s="288"/>
      <c r="B32" s="256"/>
      <c r="C32" s="256" t="s">
        <v>928</v>
      </c>
      <c r="D32" s="256"/>
      <c r="E32" s="297" t="s">
        <v>929</v>
      </c>
      <c r="F32" s="265">
        <v>2103.55</v>
      </c>
      <c r="G32" s="265">
        <v>1801.65</v>
      </c>
      <c r="H32" s="265">
        <v>300.44</v>
      </c>
      <c r="I32" s="265">
        <v>1.46</v>
      </c>
      <c r="J32" s="259"/>
      <c r="K32" s="293"/>
      <c r="L32" s="293"/>
      <c r="M32" s="293"/>
    </row>
    <row r="33" spans="1:13" s="296" customFormat="1" ht="19.5" customHeight="1">
      <c r="A33" s="288"/>
      <c r="B33" s="256"/>
      <c r="C33" s="256"/>
      <c r="D33" s="256" t="s">
        <v>897</v>
      </c>
      <c r="E33" s="297" t="s">
        <v>930</v>
      </c>
      <c r="F33" s="265">
        <v>2103.55</v>
      </c>
      <c r="G33" s="265">
        <v>1801.65</v>
      </c>
      <c r="H33" s="265">
        <v>300.44</v>
      </c>
      <c r="I33" s="265">
        <v>1.46</v>
      </c>
      <c r="J33" s="259"/>
      <c r="K33" s="293"/>
      <c r="L33" s="293"/>
      <c r="M33" s="293"/>
    </row>
    <row r="34" spans="1:13" s="296" customFormat="1" ht="19.5" customHeight="1">
      <c r="A34" s="288"/>
      <c r="B34" s="256"/>
      <c r="C34" s="256" t="s">
        <v>931</v>
      </c>
      <c r="D34" s="256"/>
      <c r="E34" s="297" t="s">
        <v>932</v>
      </c>
      <c r="F34" s="265">
        <v>16.45</v>
      </c>
      <c r="G34" s="265"/>
      <c r="H34" s="265"/>
      <c r="I34" s="265"/>
      <c r="J34" s="259"/>
      <c r="K34" s="293">
        <v>16.45</v>
      </c>
      <c r="L34" s="293"/>
      <c r="M34" s="293"/>
    </row>
    <row r="35" spans="1:13" s="296" customFormat="1" ht="19.5" customHeight="1">
      <c r="A35" s="288"/>
      <c r="B35" s="256"/>
      <c r="C35" s="256"/>
      <c r="D35" s="256" t="s">
        <v>933</v>
      </c>
      <c r="E35" s="297" t="s">
        <v>934</v>
      </c>
      <c r="F35" s="265">
        <v>16.45</v>
      </c>
      <c r="G35" s="265"/>
      <c r="H35" s="265"/>
      <c r="I35" s="265"/>
      <c r="J35" s="259"/>
      <c r="K35" s="293">
        <v>16.45</v>
      </c>
      <c r="L35" s="293"/>
      <c r="M35" s="293"/>
    </row>
    <row r="36" spans="1:13" s="296" customFormat="1" ht="19.5" customHeight="1">
      <c r="A36" s="288"/>
      <c r="B36" s="256" t="s">
        <v>935</v>
      </c>
      <c r="C36" s="256"/>
      <c r="D36" s="256"/>
      <c r="E36" s="298" t="s">
        <v>65</v>
      </c>
      <c r="F36" s="265">
        <v>424.06</v>
      </c>
      <c r="G36" s="265">
        <v>324.81</v>
      </c>
      <c r="H36" s="265">
        <v>6.67</v>
      </c>
      <c r="I36" s="265">
        <v>92.58</v>
      </c>
      <c r="J36" s="259"/>
      <c r="K36" s="293"/>
      <c r="L36" s="293"/>
      <c r="M36" s="293"/>
    </row>
    <row r="37" spans="1:13" s="296" customFormat="1" ht="19.5" customHeight="1">
      <c r="A37" s="288"/>
      <c r="B37" s="256"/>
      <c r="C37" s="256" t="s">
        <v>936</v>
      </c>
      <c r="D37" s="256"/>
      <c r="E37" s="298" t="s">
        <v>31</v>
      </c>
      <c r="F37" s="265">
        <v>424.06</v>
      </c>
      <c r="G37" s="265">
        <v>324.81</v>
      </c>
      <c r="H37" s="265">
        <v>6.67</v>
      </c>
      <c r="I37" s="265">
        <v>92.58</v>
      </c>
      <c r="J37" s="259"/>
      <c r="K37" s="293"/>
      <c r="L37" s="293"/>
      <c r="M37" s="293"/>
    </row>
    <row r="38" spans="1:13" s="296" customFormat="1" ht="19.5" customHeight="1">
      <c r="A38" s="288"/>
      <c r="B38" s="256"/>
      <c r="C38" s="256"/>
      <c r="D38" s="256" t="s">
        <v>895</v>
      </c>
      <c r="E38" s="298" t="s">
        <v>33</v>
      </c>
      <c r="F38" s="265">
        <v>99.25</v>
      </c>
      <c r="G38" s="265"/>
      <c r="H38" s="265">
        <v>6.67</v>
      </c>
      <c r="I38" s="265">
        <v>92.58</v>
      </c>
      <c r="J38" s="259"/>
      <c r="K38" s="293"/>
      <c r="L38" s="293"/>
      <c r="M38" s="293"/>
    </row>
    <row r="39" spans="1:13" s="296" customFormat="1" ht="19.5" customHeight="1">
      <c r="A39" s="288"/>
      <c r="B39" s="256"/>
      <c r="C39" s="256"/>
      <c r="D39" s="256" t="s">
        <v>936</v>
      </c>
      <c r="E39" s="298" t="s">
        <v>34</v>
      </c>
      <c r="F39" s="265">
        <v>324.81</v>
      </c>
      <c r="G39" s="265">
        <v>324.81</v>
      </c>
      <c r="H39" s="265"/>
      <c r="I39" s="265"/>
      <c r="J39" s="259"/>
      <c r="K39" s="293"/>
      <c r="L39" s="293"/>
      <c r="M39" s="293"/>
    </row>
    <row r="40" spans="1:13" s="296" customFormat="1" ht="19.5" customHeight="1">
      <c r="A40" s="288"/>
      <c r="B40" s="256" t="s">
        <v>937</v>
      </c>
      <c r="C40" s="256"/>
      <c r="D40" s="256"/>
      <c r="E40" s="298" t="s">
        <v>70</v>
      </c>
      <c r="F40" s="265">
        <v>139.18</v>
      </c>
      <c r="G40" s="265">
        <v>139.18</v>
      </c>
      <c r="H40" s="265"/>
      <c r="I40" s="265"/>
      <c r="J40" s="259"/>
      <c r="K40" s="293"/>
      <c r="L40" s="293"/>
      <c r="M40" s="293"/>
    </row>
    <row r="41" spans="1:13" s="296" customFormat="1" ht="19.5" customHeight="1">
      <c r="A41" s="288"/>
      <c r="B41" s="256"/>
      <c r="C41" s="256" t="s">
        <v>938</v>
      </c>
      <c r="D41" s="256"/>
      <c r="E41" s="298" t="s">
        <v>35</v>
      </c>
      <c r="F41" s="265">
        <v>139.18</v>
      </c>
      <c r="G41" s="265">
        <v>139.18</v>
      </c>
      <c r="H41" s="265"/>
      <c r="I41" s="265"/>
      <c r="J41" s="259"/>
      <c r="K41" s="293"/>
      <c r="L41" s="293"/>
      <c r="M41" s="293"/>
    </row>
    <row r="42" spans="1:13" s="296" customFormat="1" ht="19.5" customHeight="1">
      <c r="A42" s="288"/>
      <c r="B42" s="256"/>
      <c r="C42" s="256"/>
      <c r="D42" s="256" t="s">
        <v>895</v>
      </c>
      <c r="E42" s="298" t="s">
        <v>37</v>
      </c>
      <c r="F42" s="265">
        <v>139.18</v>
      </c>
      <c r="G42" s="265">
        <v>139.18</v>
      </c>
      <c r="H42" s="265"/>
      <c r="I42" s="265"/>
      <c r="J42" s="259"/>
      <c r="K42" s="293"/>
      <c r="L42" s="293"/>
      <c r="M42" s="293"/>
    </row>
    <row r="43" spans="1:13" s="296" customFormat="1" ht="19.5" customHeight="1">
      <c r="A43" s="288"/>
      <c r="B43" s="256" t="s">
        <v>939</v>
      </c>
      <c r="C43" s="256"/>
      <c r="D43" s="256"/>
      <c r="E43" s="298" t="s">
        <v>74</v>
      </c>
      <c r="F43" s="265">
        <v>195.74</v>
      </c>
      <c r="G43" s="265">
        <v>195.74</v>
      </c>
      <c r="H43" s="265"/>
      <c r="I43" s="265"/>
      <c r="J43" s="259"/>
      <c r="K43" s="293"/>
      <c r="L43" s="293"/>
      <c r="M43" s="293"/>
    </row>
    <row r="44" spans="1:13" s="296" customFormat="1" ht="19.5" customHeight="1">
      <c r="A44" s="288"/>
      <c r="B44" s="256"/>
      <c r="C44" s="256" t="s">
        <v>902</v>
      </c>
      <c r="D44" s="256"/>
      <c r="E44" s="298" t="s">
        <v>40</v>
      </c>
      <c r="F44" s="265">
        <v>195.74</v>
      </c>
      <c r="G44" s="265">
        <v>195.74</v>
      </c>
      <c r="H44" s="265"/>
      <c r="I44" s="265"/>
      <c r="J44" s="259"/>
      <c r="K44" s="293"/>
      <c r="L44" s="293"/>
      <c r="M44" s="293"/>
    </row>
    <row r="45" spans="1:13" s="296" customFormat="1" ht="19.5" customHeight="1">
      <c r="A45" s="288"/>
      <c r="B45" s="256"/>
      <c r="C45" s="256"/>
      <c r="D45" s="256" t="s">
        <v>926</v>
      </c>
      <c r="E45" s="298" t="s">
        <v>41</v>
      </c>
      <c r="F45" s="265">
        <v>195.74</v>
      </c>
      <c r="G45" s="265">
        <v>195.74</v>
      </c>
      <c r="H45" s="265"/>
      <c r="I45" s="265"/>
      <c r="J45" s="259"/>
      <c r="K45" s="293"/>
      <c r="L45" s="293"/>
      <c r="M45" s="293"/>
    </row>
    <row r="46" spans="1:13" s="296" customFormat="1" ht="19.5" customHeight="1">
      <c r="A46" s="283" t="s">
        <v>940</v>
      </c>
      <c r="B46" s="252"/>
      <c r="C46" s="252"/>
      <c r="D46" s="252"/>
      <c r="E46" s="299"/>
      <c r="F46" s="275">
        <f>F47+F52+F57+F61</f>
        <v>1009.7899999999998</v>
      </c>
      <c r="G46" s="275">
        <f aca="true" t="shared" si="4" ref="G46:M46">G47+G52+G57+G61</f>
        <v>806.7800000000001</v>
      </c>
      <c r="H46" s="275">
        <f t="shared" si="4"/>
        <v>88.58999999999999</v>
      </c>
      <c r="I46" s="275">
        <f t="shared" si="4"/>
        <v>49.42</v>
      </c>
      <c r="J46" s="275">
        <f t="shared" si="4"/>
        <v>0</v>
      </c>
      <c r="K46" s="275">
        <f t="shared" si="4"/>
        <v>65</v>
      </c>
      <c r="L46" s="275">
        <f t="shared" si="4"/>
        <v>0</v>
      </c>
      <c r="M46" s="275">
        <f t="shared" si="4"/>
        <v>0</v>
      </c>
    </row>
    <row r="47" spans="1:13" s="296" customFormat="1" ht="19.5" customHeight="1">
      <c r="A47" s="288"/>
      <c r="B47" s="256" t="s">
        <v>941</v>
      </c>
      <c r="C47" s="256"/>
      <c r="D47" s="256"/>
      <c r="E47" s="300" t="s">
        <v>276</v>
      </c>
      <c r="F47" s="265">
        <f>SUM(G47:K47)</f>
        <v>722.92</v>
      </c>
      <c r="G47" s="265">
        <v>572.11</v>
      </c>
      <c r="H47" s="265">
        <v>84.63</v>
      </c>
      <c r="I47" s="265">
        <v>1.18</v>
      </c>
      <c r="J47" s="265"/>
      <c r="K47" s="292">
        <v>65</v>
      </c>
      <c r="L47" s="292"/>
      <c r="M47" s="292"/>
    </row>
    <row r="48" spans="1:13" s="296" customFormat="1" ht="19.5" customHeight="1">
      <c r="A48" s="288"/>
      <c r="B48" s="256"/>
      <c r="C48" s="256" t="s">
        <v>942</v>
      </c>
      <c r="D48" s="256"/>
      <c r="E48" s="300" t="s">
        <v>943</v>
      </c>
      <c r="F48" s="265">
        <f>SUM(G48:J48)</f>
        <v>657.92</v>
      </c>
      <c r="G48" s="265">
        <v>572.11</v>
      </c>
      <c r="H48" s="265">
        <v>84.63</v>
      </c>
      <c r="I48" s="265">
        <v>1.18</v>
      </c>
      <c r="J48" s="265"/>
      <c r="K48" s="292"/>
      <c r="L48" s="292"/>
      <c r="M48" s="292"/>
    </row>
    <row r="49" spans="1:13" s="296" customFormat="1" ht="19.5" customHeight="1">
      <c r="A49" s="288"/>
      <c r="B49" s="256"/>
      <c r="C49" s="256"/>
      <c r="D49" s="256" t="s">
        <v>944</v>
      </c>
      <c r="E49" s="300" t="s">
        <v>945</v>
      </c>
      <c r="F49" s="265">
        <f>SUM(G49:J49)</f>
        <v>657.92</v>
      </c>
      <c r="G49" s="265">
        <v>572.11</v>
      </c>
      <c r="H49" s="265">
        <v>84.63</v>
      </c>
      <c r="I49" s="265">
        <v>1.18</v>
      </c>
      <c r="J49" s="265"/>
      <c r="K49" s="292"/>
      <c r="L49" s="292"/>
      <c r="M49" s="292"/>
    </row>
    <row r="50" spans="1:13" s="296" customFormat="1" ht="19.5" customHeight="1">
      <c r="A50" s="288"/>
      <c r="B50" s="256"/>
      <c r="C50" s="256" t="s">
        <v>946</v>
      </c>
      <c r="D50" s="256"/>
      <c r="E50" s="300" t="s">
        <v>947</v>
      </c>
      <c r="F50" s="265">
        <v>65</v>
      </c>
      <c r="G50" s="265"/>
      <c r="H50" s="265"/>
      <c r="I50" s="265"/>
      <c r="J50" s="265"/>
      <c r="K50" s="292">
        <v>65</v>
      </c>
      <c r="L50" s="292"/>
      <c r="M50" s="292"/>
    </row>
    <row r="51" spans="1:13" s="296" customFormat="1" ht="19.5" customHeight="1">
      <c r="A51" s="288"/>
      <c r="B51" s="256"/>
      <c r="C51" s="256"/>
      <c r="D51" s="256" t="s">
        <v>948</v>
      </c>
      <c r="E51" s="300" t="s">
        <v>949</v>
      </c>
      <c r="F51" s="265">
        <v>65</v>
      </c>
      <c r="G51" s="265"/>
      <c r="H51" s="265"/>
      <c r="I51" s="265"/>
      <c r="J51" s="265"/>
      <c r="K51" s="292">
        <v>65</v>
      </c>
      <c r="L51" s="292"/>
      <c r="M51" s="292"/>
    </row>
    <row r="52" spans="1:13" s="296" customFormat="1" ht="19.5" customHeight="1">
      <c r="A52" s="288"/>
      <c r="B52" s="256" t="s">
        <v>950</v>
      </c>
      <c r="C52" s="256"/>
      <c r="D52" s="256"/>
      <c r="E52" s="298" t="s">
        <v>65</v>
      </c>
      <c r="F52" s="265">
        <f>SUM(G52:J52)</f>
        <v>156.94</v>
      </c>
      <c r="G52" s="265">
        <v>104.74</v>
      </c>
      <c r="H52" s="265">
        <v>3.96</v>
      </c>
      <c r="I52" s="265">
        <v>48.24</v>
      </c>
      <c r="J52" s="265"/>
      <c r="K52" s="292"/>
      <c r="L52" s="292"/>
      <c r="M52" s="292"/>
    </row>
    <row r="53" spans="1:13" s="296" customFormat="1" ht="19.5" customHeight="1">
      <c r="A53" s="288"/>
      <c r="B53" s="256"/>
      <c r="C53" s="256" t="s">
        <v>951</v>
      </c>
      <c r="D53" s="256"/>
      <c r="E53" s="298" t="s">
        <v>31</v>
      </c>
      <c r="F53" s="265">
        <f>SUM(G53:J53)</f>
        <v>156.94</v>
      </c>
      <c r="G53" s="265">
        <v>104.74</v>
      </c>
      <c r="H53" s="265">
        <v>3.96</v>
      </c>
      <c r="I53" s="265">
        <v>48.24</v>
      </c>
      <c r="J53" s="265"/>
      <c r="K53" s="292"/>
      <c r="L53" s="292"/>
      <c r="M53" s="292"/>
    </row>
    <row r="54" spans="1:13" s="296" customFormat="1" ht="19.5" customHeight="1">
      <c r="A54" s="288"/>
      <c r="B54" s="256"/>
      <c r="C54" s="256"/>
      <c r="D54" s="256" t="s">
        <v>75</v>
      </c>
      <c r="E54" s="301" t="s">
        <v>952</v>
      </c>
      <c r="F54" s="265"/>
      <c r="G54" s="265"/>
      <c r="H54" s="265"/>
      <c r="I54" s="265"/>
      <c r="J54" s="265"/>
      <c r="K54" s="292"/>
      <c r="L54" s="292"/>
      <c r="M54" s="292"/>
    </row>
    <row r="55" spans="1:13" s="296" customFormat="1" ht="19.5" customHeight="1">
      <c r="A55" s="288"/>
      <c r="B55" s="256"/>
      <c r="C55" s="256"/>
      <c r="D55" s="256" t="s">
        <v>953</v>
      </c>
      <c r="E55" s="298" t="s">
        <v>33</v>
      </c>
      <c r="F55" s="265">
        <f>SUM(G55:J55)</f>
        <v>52.2</v>
      </c>
      <c r="G55" s="265"/>
      <c r="H55" s="265">
        <v>3.96</v>
      </c>
      <c r="I55" s="302">
        <v>48.24</v>
      </c>
      <c r="J55" s="265"/>
      <c r="K55" s="292"/>
      <c r="L55" s="292"/>
      <c r="M55" s="292"/>
    </row>
    <row r="56" spans="1:13" s="296" customFormat="1" ht="19.5" customHeight="1">
      <c r="A56" s="288"/>
      <c r="B56" s="256"/>
      <c r="C56" s="256"/>
      <c r="D56" s="256" t="s">
        <v>951</v>
      </c>
      <c r="E56" s="298" t="s">
        <v>34</v>
      </c>
      <c r="F56" s="265">
        <f>SUM(G56:J56)</f>
        <v>104.74</v>
      </c>
      <c r="G56" s="265">
        <v>104.74</v>
      </c>
      <c r="H56" s="265"/>
      <c r="I56" s="265"/>
      <c r="J56" s="265"/>
      <c r="K56" s="292"/>
      <c r="L56" s="292"/>
      <c r="M56" s="292"/>
    </row>
    <row r="57" spans="1:13" s="296" customFormat="1" ht="19.5" customHeight="1">
      <c r="A57" s="288"/>
      <c r="B57" s="256" t="s">
        <v>954</v>
      </c>
      <c r="C57" s="256"/>
      <c r="D57" s="256"/>
      <c r="E57" s="298" t="s">
        <v>70</v>
      </c>
      <c r="F57" s="265">
        <f>SUM(G57:J57)</f>
        <v>67.81</v>
      </c>
      <c r="G57" s="265">
        <v>67.81</v>
      </c>
      <c r="H57" s="265"/>
      <c r="I57" s="265"/>
      <c r="J57" s="265"/>
      <c r="K57" s="292"/>
      <c r="L57" s="292"/>
      <c r="M57" s="292"/>
    </row>
    <row r="58" spans="1:13" s="296" customFormat="1" ht="19.5" customHeight="1">
      <c r="A58" s="288"/>
      <c r="B58" s="256"/>
      <c r="C58" s="256" t="s">
        <v>955</v>
      </c>
      <c r="D58" s="256"/>
      <c r="E58" s="298" t="s">
        <v>35</v>
      </c>
      <c r="F58" s="265">
        <f>SUM(G58:J58)</f>
        <v>67.81</v>
      </c>
      <c r="G58" s="265">
        <v>67.81</v>
      </c>
      <c r="H58" s="265"/>
      <c r="I58" s="265"/>
      <c r="J58" s="265"/>
      <c r="K58" s="292"/>
      <c r="L58" s="292"/>
      <c r="M58" s="292"/>
    </row>
    <row r="59" spans="1:13" s="296" customFormat="1" ht="19.5" customHeight="1">
      <c r="A59" s="288"/>
      <c r="B59" s="256"/>
      <c r="C59" s="256"/>
      <c r="D59" s="256" t="s">
        <v>75</v>
      </c>
      <c r="E59" s="298" t="s">
        <v>36</v>
      </c>
      <c r="F59" s="265"/>
      <c r="G59" s="265"/>
      <c r="H59" s="265"/>
      <c r="I59" s="265"/>
      <c r="J59" s="265"/>
      <c r="K59" s="292"/>
      <c r="L59" s="292"/>
      <c r="M59" s="292"/>
    </row>
    <row r="60" spans="1:13" s="296" customFormat="1" ht="19.5" customHeight="1">
      <c r="A60" s="288"/>
      <c r="B60" s="256"/>
      <c r="C60" s="256"/>
      <c r="D60" s="256" t="s">
        <v>953</v>
      </c>
      <c r="E60" s="298" t="s">
        <v>37</v>
      </c>
      <c r="F60" s="265">
        <f>SUM(G60:J60)</f>
        <v>67.81</v>
      </c>
      <c r="G60" s="265">
        <v>67.81</v>
      </c>
      <c r="H60" s="265"/>
      <c r="I60" s="265"/>
      <c r="J60" s="265"/>
      <c r="K60" s="292"/>
      <c r="L60" s="292"/>
      <c r="M60" s="292"/>
    </row>
    <row r="61" spans="1:13" s="296" customFormat="1" ht="19.5" customHeight="1">
      <c r="A61" s="288"/>
      <c r="B61" s="256" t="s">
        <v>956</v>
      </c>
      <c r="C61" s="256"/>
      <c r="D61" s="256"/>
      <c r="E61" s="298" t="s">
        <v>74</v>
      </c>
      <c r="F61" s="265">
        <v>62.12</v>
      </c>
      <c r="G61" s="265">
        <v>62.12</v>
      </c>
      <c r="H61" s="265"/>
      <c r="I61" s="265"/>
      <c r="J61" s="265"/>
      <c r="K61" s="292"/>
      <c r="L61" s="292"/>
      <c r="M61" s="292"/>
    </row>
    <row r="62" spans="1:13" s="296" customFormat="1" ht="19.5" customHeight="1">
      <c r="A62" s="303"/>
      <c r="B62" s="256"/>
      <c r="C62" s="256" t="s">
        <v>953</v>
      </c>
      <c r="D62" s="256"/>
      <c r="E62" s="288" t="s">
        <v>940</v>
      </c>
      <c r="F62" s="265">
        <f>SUM(G62:J62)</f>
        <v>62.12</v>
      </c>
      <c r="G62" s="265">
        <v>62.12</v>
      </c>
      <c r="H62" s="265"/>
      <c r="I62" s="265"/>
      <c r="J62" s="265"/>
      <c r="K62" s="292"/>
      <c r="L62" s="292"/>
      <c r="M62" s="292"/>
    </row>
    <row r="63" spans="1:13" s="296" customFormat="1" ht="19.5" customHeight="1">
      <c r="A63" s="288"/>
      <c r="B63" s="256"/>
      <c r="C63" s="256"/>
      <c r="D63" s="256" t="s">
        <v>957</v>
      </c>
      <c r="E63" s="298" t="s">
        <v>41</v>
      </c>
      <c r="F63" s="265">
        <f>SUM(G63:J63)</f>
        <v>62.12</v>
      </c>
      <c r="G63" s="302">
        <v>62.12</v>
      </c>
      <c r="H63" s="265"/>
      <c r="I63" s="265"/>
      <c r="J63" s="265"/>
      <c r="K63" s="292"/>
      <c r="L63" s="292"/>
      <c r="M63" s="292"/>
    </row>
    <row r="64" spans="1:13" s="296" customFormat="1" ht="19.5" customHeight="1">
      <c r="A64" s="283" t="s">
        <v>437</v>
      </c>
      <c r="B64" s="252"/>
      <c r="C64" s="252"/>
      <c r="D64" s="252"/>
      <c r="E64" s="284" t="s">
        <v>47</v>
      </c>
      <c r="F64" s="304">
        <f>F65+F70+F74+F77</f>
        <v>2149.29</v>
      </c>
      <c r="G64" s="304">
        <v>1862.43</v>
      </c>
      <c r="H64" s="304">
        <v>123.94</v>
      </c>
      <c r="I64" s="304">
        <v>67.92</v>
      </c>
      <c r="J64" s="254">
        <f>SUM(J65:J79)</f>
        <v>0</v>
      </c>
      <c r="K64" s="304">
        <v>95</v>
      </c>
      <c r="L64" s="305"/>
      <c r="M64" s="306"/>
    </row>
    <row r="65" spans="1:13" s="296" customFormat="1" ht="19.5" customHeight="1">
      <c r="A65" s="288"/>
      <c r="B65" s="307">
        <v>205</v>
      </c>
      <c r="C65" s="307"/>
      <c r="D65" s="307"/>
      <c r="E65" s="288" t="s">
        <v>276</v>
      </c>
      <c r="F65" s="308">
        <v>1551.17</v>
      </c>
      <c r="G65" s="308">
        <v>1334.57</v>
      </c>
      <c r="H65" s="308">
        <v>117.46</v>
      </c>
      <c r="I65" s="308">
        <v>4.14</v>
      </c>
      <c r="J65" s="259"/>
      <c r="K65" s="293"/>
      <c r="L65" s="293"/>
      <c r="M65" s="293"/>
    </row>
    <row r="66" spans="1:13" s="296" customFormat="1" ht="19.5" customHeight="1">
      <c r="A66" s="288"/>
      <c r="B66" s="307"/>
      <c r="C66" s="307">
        <v>3</v>
      </c>
      <c r="D66" s="307"/>
      <c r="E66" s="288" t="s">
        <v>199</v>
      </c>
      <c r="F66" s="308">
        <f aca="true" t="shared" si="5" ref="F66:F76">SUM(G66:J66)</f>
        <v>1456.17</v>
      </c>
      <c r="G66" s="308">
        <v>1334.57</v>
      </c>
      <c r="H66" s="308">
        <v>117.46</v>
      </c>
      <c r="I66" s="308">
        <v>4.14</v>
      </c>
      <c r="J66" s="259"/>
      <c r="K66" s="293"/>
      <c r="L66" s="293"/>
      <c r="M66" s="293"/>
    </row>
    <row r="67" spans="1:13" s="296" customFormat="1" ht="19.5" customHeight="1">
      <c r="A67" s="288"/>
      <c r="B67" s="307"/>
      <c r="C67" s="307"/>
      <c r="D67" s="307">
        <v>4</v>
      </c>
      <c r="E67" s="288" t="s">
        <v>200</v>
      </c>
      <c r="F67" s="308">
        <f t="shared" si="5"/>
        <v>1456.17</v>
      </c>
      <c r="G67" s="308">
        <v>1334.57</v>
      </c>
      <c r="H67" s="308">
        <v>117.46</v>
      </c>
      <c r="I67" s="308">
        <v>4.14</v>
      </c>
      <c r="J67" s="259"/>
      <c r="K67" s="293"/>
      <c r="L67" s="293"/>
      <c r="M67" s="293"/>
    </row>
    <row r="68" spans="1:13" s="296" customFormat="1" ht="19.5" customHeight="1">
      <c r="A68" s="288"/>
      <c r="B68" s="307"/>
      <c r="C68" s="307">
        <v>9</v>
      </c>
      <c r="D68" s="307"/>
      <c r="E68" s="298" t="s">
        <v>191</v>
      </c>
      <c r="F68" s="308">
        <v>95</v>
      </c>
      <c r="G68" s="308"/>
      <c r="H68" s="308"/>
      <c r="I68" s="308"/>
      <c r="J68" s="259"/>
      <c r="K68" s="308">
        <v>95</v>
      </c>
      <c r="L68" s="293"/>
      <c r="M68" s="293"/>
    </row>
    <row r="69" spans="1:13" s="296" customFormat="1" ht="19.5" customHeight="1">
      <c r="A69" s="288"/>
      <c r="B69" s="307"/>
      <c r="C69" s="307"/>
      <c r="D69" s="307">
        <v>99</v>
      </c>
      <c r="E69" s="298" t="s">
        <v>192</v>
      </c>
      <c r="F69" s="308">
        <v>95</v>
      </c>
      <c r="G69" s="308"/>
      <c r="H69" s="308"/>
      <c r="I69" s="308"/>
      <c r="J69" s="259"/>
      <c r="K69" s="308">
        <v>95</v>
      </c>
      <c r="L69" s="293"/>
      <c r="M69" s="293"/>
    </row>
    <row r="70" spans="1:13" s="296" customFormat="1" ht="19.5" customHeight="1">
      <c r="A70" s="288"/>
      <c r="B70" s="307">
        <v>208</v>
      </c>
      <c r="C70" s="307"/>
      <c r="D70" s="307"/>
      <c r="E70" s="288" t="s">
        <v>65</v>
      </c>
      <c r="F70" s="308">
        <f t="shared" si="5"/>
        <v>310.65</v>
      </c>
      <c r="G70" s="308">
        <v>240.39</v>
      </c>
      <c r="H70" s="308">
        <v>6.48</v>
      </c>
      <c r="I70" s="308">
        <v>63.78</v>
      </c>
      <c r="J70" s="259"/>
      <c r="K70" s="293"/>
      <c r="L70" s="293"/>
      <c r="M70" s="293"/>
    </row>
    <row r="71" spans="1:13" s="296" customFormat="1" ht="19.5" customHeight="1">
      <c r="A71" s="288"/>
      <c r="B71" s="307"/>
      <c r="C71" s="307">
        <v>5</v>
      </c>
      <c r="D71" s="307"/>
      <c r="E71" s="288" t="s">
        <v>31</v>
      </c>
      <c r="F71" s="308">
        <f t="shared" si="5"/>
        <v>310.65</v>
      </c>
      <c r="G71" s="308">
        <v>240.39</v>
      </c>
      <c r="H71" s="308">
        <v>6.48</v>
      </c>
      <c r="I71" s="308">
        <v>63.78</v>
      </c>
      <c r="J71" s="259"/>
      <c r="K71" s="293"/>
      <c r="L71" s="293"/>
      <c r="M71" s="293"/>
    </row>
    <row r="72" spans="1:13" s="296" customFormat="1" ht="19.5" customHeight="1">
      <c r="A72" s="288"/>
      <c r="B72" s="307"/>
      <c r="C72" s="307"/>
      <c r="D72" s="307">
        <v>2</v>
      </c>
      <c r="E72" s="288" t="s">
        <v>33</v>
      </c>
      <c r="F72" s="308">
        <f t="shared" si="5"/>
        <v>70.26</v>
      </c>
      <c r="G72" s="308">
        <v>0</v>
      </c>
      <c r="H72" s="308">
        <v>6.48</v>
      </c>
      <c r="I72" s="308">
        <v>63.78</v>
      </c>
      <c r="J72" s="259"/>
      <c r="K72" s="293"/>
      <c r="L72" s="293"/>
      <c r="M72" s="293"/>
    </row>
    <row r="73" spans="1:13" s="296" customFormat="1" ht="19.5" customHeight="1">
      <c r="A73" s="303"/>
      <c r="B73" s="307"/>
      <c r="C73" s="307"/>
      <c r="D73" s="307">
        <v>5</v>
      </c>
      <c r="E73" s="288" t="s">
        <v>34</v>
      </c>
      <c r="F73" s="308">
        <f t="shared" si="5"/>
        <v>240.39</v>
      </c>
      <c r="G73" s="308">
        <v>240.39</v>
      </c>
      <c r="H73" s="308">
        <v>0</v>
      </c>
      <c r="I73" s="308">
        <v>0</v>
      </c>
      <c r="J73" s="259"/>
      <c r="K73" s="293"/>
      <c r="L73" s="293"/>
      <c r="M73" s="293"/>
    </row>
    <row r="74" spans="1:13" s="296" customFormat="1" ht="19.5" customHeight="1">
      <c r="A74" s="303"/>
      <c r="B74" s="307">
        <v>210</v>
      </c>
      <c r="C74" s="307"/>
      <c r="D74" s="307"/>
      <c r="E74" s="288" t="s">
        <v>70</v>
      </c>
      <c r="F74" s="308">
        <f t="shared" si="5"/>
        <v>142.46</v>
      </c>
      <c r="G74" s="308">
        <v>142.46</v>
      </c>
      <c r="H74" s="308">
        <v>0</v>
      </c>
      <c r="I74" s="308">
        <v>0</v>
      </c>
      <c r="J74" s="259"/>
      <c r="K74" s="293"/>
      <c r="L74" s="293"/>
      <c r="M74" s="293"/>
    </row>
    <row r="75" spans="1:13" s="296" customFormat="1" ht="19.5" customHeight="1">
      <c r="A75" s="288"/>
      <c r="B75" s="307"/>
      <c r="C75" s="307">
        <v>11</v>
      </c>
      <c r="D75" s="307"/>
      <c r="E75" s="288" t="s">
        <v>35</v>
      </c>
      <c r="F75" s="308">
        <f t="shared" si="5"/>
        <v>142.46</v>
      </c>
      <c r="G75" s="308">
        <v>142.46</v>
      </c>
      <c r="H75" s="308">
        <v>0</v>
      </c>
      <c r="I75" s="308">
        <v>0</v>
      </c>
      <c r="J75" s="259"/>
      <c r="K75" s="293"/>
      <c r="L75" s="293"/>
      <c r="M75" s="293"/>
    </row>
    <row r="76" spans="1:13" s="296" customFormat="1" ht="19.5" customHeight="1">
      <c r="A76" s="288"/>
      <c r="B76" s="307"/>
      <c r="C76" s="307"/>
      <c r="D76" s="307">
        <v>2</v>
      </c>
      <c r="E76" s="288" t="s">
        <v>37</v>
      </c>
      <c r="F76" s="308">
        <f t="shared" si="5"/>
        <v>142.46</v>
      </c>
      <c r="G76" s="308">
        <v>142.46</v>
      </c>
      <c r="H76" s="308">
        <v>0</v>
      </c>
      <c r="I76" s="308">
        <v>0</v>
      </c>
      <c r="J76" s="259"/>
      <c r="K76" s="293"/>
      <c r="L76" s="293"/>
      <c r="M76" s="293"/>
    </row>
    <row r="77" spans="1:13" s="296" customFormat="1" ht="19.5" customHeight="1">
      <c r="A77" s="288"/>
      <c r="B77" s="307">
        <v>221</v>
      </c>
      <c r="C77" s="307"/>
      <c r="D77" s="307"/>
      <c r="E77" s="288" t="s">
        <v>74</v>
      </c>
      <c r="F77" s="308">
        <v>145.01</v>
      </c>
      <c r="G77" s="308">
        <v>145.01</v>
      </c>
      <c r="H77" s="308">
        <v>0</v>
      </c>
      <c r="I77" s="308">
        <v>0</v>
      </c>
      <c r="J77" s="259"/>
      <c r="K77" s="293"/>
      <c r="L77" s="293"/>
      <c r="M77" s="293"/>
    </row>
    <row r="78" spans="1:13" s="296" customFormat="1" ht="19.5" customHeight="1">
      <c r="A78" s="288"/>
      <c r="B78" s="307"/>
      <c r="C78" s="307">
        <v>2</v>
      </c>
      <c r="D78" s="307"/>
      <c r="E78" s="288" t="s">
        <v>40</v>
      </c>
      <c r="F78" s="308">
        <v>145.01</v>
      </c>
      <c r="G78" s="308">
        <v>145.01</v>
      </c>
      <c r="H78" s="308">
        <v>0</v>
      </c>
      <c r="I78" s="308">
        <v>0</v>
      </c>
      <c r="J78" s="259"/>
      <c r="K78" s="293"/>
      <c r="L78" s="293"/>
      <c r="M78" s="293"/>
    </row>
    <row r="79" spans="1:13" s="296" customFormat="1" ht="19.5" customHeight="1">
      <c r="A79" s="288"/>
      <c r="B79" s="307"/>
      <c r="C79" s="307"/>
      <c r="D79" s="307">
        <v>1</v>
      </c>
      <c r="E79" s="288" t="s">
        <v>41</v>
      </c>
      <c r="F79" s="308">
        <f>SUM(G79:J79)</f>
        <v>145.01</v>
      </c>
      <c r="G79" s="308">
        <v>145.01</v>
      </c>
      <c r="H79" s="308">
        <v>0</v>
      </c>
      <c r="I79" s="308">
        <v>0</v>
      </c>
      <c r="J79" s="259"/>
      <c r="K79" s="293"/>
      <c r="L79" s="293"/>
      <c r="M79" s="293"/>
    </row>
    <row r="80" spans="1:13" s="296" customFormat="1" ht="19.5" customHeight="1">
      <c r="A80" s="283" t="s">
        <v>646</v>
      </c>
      <c r="B80" s="252"/>
      <c r="C80" s="252"/>
      <c r="D80" s="252"/>
      <c r="E80" s="284" t="s">
        <v>47</v>
      </c>
      <c r="F80" s="309">
        <f>SUM(G80:K80)</f>
        <v>2935.5099999999998</v>
      </c>
      <c r="G80" s="309">
        <f>SUM(G81,G86,G90,G93)</f>
        <v>2043.12</v>
      </c>
      <c r="H80" s="309">
        <f>SUM(H81,H86)</f>
        <v>355.21000000000004</v>
      </c>
      <c r="I80" s="309">
        <f>SUM(I81,I86)</f>
        <v>30.18</v>
      </c>
      <c r="J80" s="309"/>
      <c r="K80" s="309">
        <v>507</v>
      </c>
      <c r="L80" s="305"/>
      <c r="M80" s="306"/>
    </row>
    <row r="81" spans="1:13" s="296" customFormat="1" ht="19.5" customHeight="1">
      <c r="A81" s="288"/>
      <c r="B81" s="310" t="s">
        <v>958</v>
      </c>
      <c r="C81" s="311"/>
      <c r="D81" s="311"/>
      <c r="E81" s="298" t="s">
        <v>894</v>
      </c>
      <c r="F81" s="258">
        <f>SUM(F82,F84)</f>
        <v>2368.43</v>
      </c>
      <c r="G81" s="258">
        <v>1506.32</v>
      </c>
      <c r="H81" s="258">
        <v>352.55</v>
      </c>
      <c r="I81" s="258">
        <v>2.56</v>
      </c>
      <c r="J81" s="258">
        <f>SUM(J82,J84)</f>
        <v>0</v>
      </c>
      <c r="K81" s="258">
        <f>SUM(K82,K84)</f>
        <v>507</v>
      </c>
      <c r="L81" s="293"/>
      <c r="M81" s="293"/>
    </row>
    <row r="82" spans="1:13" s="296" customFormat="1" ht="19.5" customHeight="1">
      <c r="A82" s="288"/>
      <c r="B82" s="311"/>
      <c r="C82" s="310" t="s">
        <v>959</v>
      </c>
      <c r="D82" s="311"/>
      <c r="E82" s="298" t="s">
        <v>896</v>
      </c>
      <c r="F82" s="258">
        <f>SUM(G82:I82)</f>
        <v>1861.4299999999998</v>
      </c>
      <c r="G82" s="258">
        <v>1506.32</v>
      </c>
      <c r="H82" s="258">
        <v>352.55</v>
      </c>
      <c r="I82" s="258">
        <v>2.56</v>
      </c>
      <c r="J82" s="259"/>
      <c r="K82" s="312"/>
      <c r="L82" s="293"/>
      <c r="M82" s="293"/>
    </row>
    <row r="83" spans="1:13" s="296" customFormat="1" ht="19.5" customHeight="1">
      <c r="A83" s="288"/>
      <c r="B83" s="311" t="s">
        <v>67</v>
      </c>
      <c r="C83" s="311" t="s">
        <v>67</v>
      </c>
      <c r="D83" s="310" t="s">
        <v>960</v>
      </c>
      <c r="E83" s="298" t="s">
        <v>898</v>
      </c>
      <c r="F83" s="258">
        <f>SUM(G83:I83)</f>
        <v>1861.4299999999998</v>
      </c>
      <c r="G83" s="258">
        <v>1506.32</v>
      </c>
      <c r="H83" s="258">
        <v>352.55</v>
      </c>
      <c r="I83" s="258">
        <v>2.56</v>
      </c>
      <c r="J83" s="259"/>
      <c r="K83" s="312"/>
      <c r="L83" s="293"/>
      <c r="M83" s="293"/>
    </row>
    <row r="84" spans="1:13" s="296" customFormat="1" ht="19.5" customHeight="1">
      <c r="A84" s="288"/>
      <c r="B84" s="310"/>
      <c r="C84" s="310" t="s">
        <v>961</v>
      </c>
      <c r="D84" s="311"/>
      <c r="E84" s="298" t="s">
        <v>932</v>
      </c>
      <c r="F84" s="258">
        <v>507</v>
      </c>
      <c r="G84" s="258"/>
      <c r="H84" s="259"/>
      <c r="I84" s="259"/>
      <c r="J84" s="259"/>
      <c r="K84" s="312">
        <v>507</v>
      </c>
      <c r="L84" s="293"/>
      <c r="M84" s="293"/>
    </row>
    <row r="85" spans="1:13" s="296" customFormat="1" ht="19.5" customHeight="1">
      <c r="A85" s="288"/>
      <c r="B85" s="311" t="s">
        <v>67</v>
      </c>
      <c r="C85" s="310"/>
      <c r="D85" s="310" t="s">
        <v>962</v>
      </c>
      <c r="E85" s="298" t="s">
        <v>934</v>
      </c>
      <c r="F85" s="258">
        <v>507</v>
      </c>
      <c r="G85" s="258"/>
      <c r="H85" s="259"/>
      <c r="I85" s="259"/>
      <c r="J85" s="259"/>
      <c r="K85" s="258">
        <v>507</v>
      </c>
      <c r="L85" s="293"/>
      <c r="M85" s="293"/>
    </row>
    <row r="86" spans="1:13" s="296" customFormat="1" ht="19.5" customHeight="1">
      <c r="A86" s="288"/>
      <c r="B86" s="310" t="s">
        <v>963</v>
      </c>
      <c r="C86" s="311" t="s">
        <v>67</v>
      </c>
      <c r="D86" s="311"/>
      <c r="E86" s="298" t="s">
        <v>964</v>
      </c>
      <c r="F86" s="258">
        <v>300.17</v>
      </c>
      <c r="G86" s="258">
        <v>269.89</v>
      </c>
      <c r="H86" s="258">
        <v>2.66</v>
      </c>
      <c r="I86" s="258">
        <v>27.62</v>
      </c>
      <c r="J86" s="259"/>
      <c r="K86" s="293"/>
      <c r="L86" s="293"/>
      <c r="M86" s="293"/>
    </row>
    <row r="87" spans="1:13" s="296" customFormat="1" ht="19.5" customHeight="1">
      <c r="A87" s="288"/>
      <c r="B87" s="311"/>
      <c r="C87" s="310" t="s">
        <v>965</v>
      </c>
      <c r="D87" s="311"/>
      <c r="E87" s="298" t="s">
        <v>966</v>
      </c>
      <c r="F87" s="258">
        <v>300.17</v>
      </c>
      <c r="G87" s="258">
        <v>269.89</v>
      </c>
      <c r="H87" s="258">
        <v>2.66</v>
      </c>
      <c r="I87" s="258">
        <v>27.62</v>
      </c>
      <c r="J87" s="259"/>
      <c r="K87" s="293"/>
      <c r="L87" s="293"/>
      <c r="M87" s="293"/>
    </row>
    <row r="88" spans="1:13" s="296" customFormat="1" ht="19.5" customHeight="1">
      <c r="A88" s="288" t="s">
        <v>967</v>
      </c>
      <c r="B88" s="311" t="s">
        <v>67</v>
      </c>
      <c r="C88" s="311" t="s">
        <v>67</v>
      </c>
      <c r="D88" s="310" t="s">
        <v>959</v>
      </c>
      <c r="E88" s="298" t="s">
        <v>968</v>
      </c>
      <c r="F88" s="258">
        <v>30.28</v>
      </c>
      <c r="G88" s="258"/>
      <c r="H88" s="258">
        <v>2.66</v>
      </c>
      <c r="I88" s="258">
        <v>27.62</v>
      </c>
      <c r="J88" s="259"/>
      <c r="K88" s="293"/>
      <c r="L88" s="293"/>
      <c r="M88" s="293"/>
    </row>
    <row r="89" spans="1:13" s="296" customFormat="1" ht="19.5" customHeight="1">
      <c r="A89" s="288"/>
      <c r="B89" s="311"/>
      <c r="C89" s="311"/>
      <c r="D89" s="311" t="s">
        <v>969</v>
      </c>
      <c r="E89" s="313" t="s">
        <v>970</v>
      </c>
      <c r="F89" s="258">
        <v>269.89</v>
      </c>
      <c r="G89" s="258">
        <v>269.89</v>
      </c>
      <c r="H89" s="258"/>
      <c r="I89" s="258"/>
      <c r="J89" s="259"/>
      <c r="K89" s="293"/>
      <c r="L89" s="293"/>
      <c r="M89" s="293"/>
    </row>
    <row r="90" spans="1:13" s="296" customFormat="1" ht="19.5" customHeight="1">
      <c r="A90" s="288"/>
      <c r="B90" s="310" t="s">
        <v>971</v>
      </c>
      <c r="C90" s="311"/>
      <c r="D90" s="311"/>
      <c r="E90" s="298" t="s">
        <v>972</v>
      </c>
      <c r="F90" s="258">
        <v>103.28</v>
      </c>
      <c r="G90" s="258">
        <v>103.28</v>
      </c>
      <c r="H90" s="259"/>
      <c r="I90" s="259"/>
      <c r="J90" s="259"/>
      <c r="K90" s="293"/>
      <c r="L90" s="293"/>
      <c r="M90" s="293"/>
    </row>
    <row r="91" spans="1:13" s="296" customFormat="1" ht="19.5" customHeight="1">
      <c r="A91" s="288"/>
      <c r="B91" s="311" t="s">
        <v>67</v>
      </c>
      <c r="C91" s="310" t="s">
        <v>973</v>
      </c>
      <c r="D91" s="311"/>
      <c r="E91" s="298" t="s">
        <v>974</v>
      </c>
      <c r="F91" s="258">
        <v>103.28</v>
      </c>
      <c r="G91" s="258">
        <v>103.28</v>
      </c>
      <c r="H91" s="259"/>
      <c r="I91" s="259"/>
      <c r="J91" s="259"/>
      <c r="K91" s="293"/>
      <c r="L91" s="293"/>
      <c r="M91" s="293"/>
    </row>
    <row r="92" spans="1:13" s="296" customFormat="1" ht="19.5" customHeight="1">
      <c r="A92" s="288"/>
      <c r="B92" s="311"/>
      <c r="C92" s="311"/>
      <c r="D92" s="310" t="s">
        <v>959</v>
      </c>
      <c r="E92" s="298" t="s">
        <v>975</v>
      </c>
      <c r="F92" s="258">
        <v>103.28</v>
      </c>
      <c r="G92" s="258">
        <v>103.28</v>
      </c>
      <c r="H92" s="259"/>
      <c r="I92" s="259"/>
      <c r="J92" s="259"/>
      <c r="K92" s="293"/>
      <c r="L92" s="293"/>
      <c r="M92" s="293"/>
    </row>
    <row r="93" spans="1:13" s="296" customFormat="1" ht="19.5" customHeight="1">
      <c r="A93" s="288"/>
      <c r="B93" s="310" t="s">
        <v>976</v>
      </c>
      <c r="C93" s="311" t="s">
        <v>67</v>
      </c>
      <c r="D93" s="310"/>
      <c r="E93" s="298" t="s">
        <v>977</v>
      </c>
      <c r="F93" s="258">
        <v>163.63</v>
      </c>
      <c r="G93" s="258">
        <v>163.63</v>
      </c>
      <c r="H93" s="259"/>
      <c r="I93" s="259"/>
      <c r="J93" s="259"/>
      <c r="K93" s="293"/>
      <c r="L93" s="293"/>
      <c r="M93" s="293"/>
    </row>
    <row r="94" spans="1:13" s="296" customFormat="1" ht="19.5" customHeight="1">
      <c r="A94" s="288"/>
      <c r="B94" s="311"/>
      <c r="C94" s="310" t="s">
        <v>959</v>
      </c>
      <c r="D94" s="311"/>
      <c r="E94" s="298" t="s">
        <v>978</v>
      </c>
      <c r="F94" s="258">
        <v>163.63</v>
      </c>
      <c r="G94" s="258">
        <v>163.63</v>
      </c>
      <c r="H94" s="259"/>
      <c r="I94" s="259"/>
      <c r="J94" s="259"/>
      <c r="K94" s="293"/>
      <c r="L94" s="293"/>
      <c r="M94" s="293"/>
    </row>
    <row r="95" spans="1:13" s="296" customFormat="1" ht="19.5" customHeight="1">
      <c r="A95" s="288"/>
      <c r="B95" s="311" t="s">
        <v>67</v>
      </c>
      <c r="C95" s="311" t="s">
        <v>67</v>
      </c>
      <c r="D95" s="310" t="s">
        <v>979</v>
      </c>
      <c r="E95" s="298" t="s">
        <v>980</v>
      </c>
      <c r="F95" s="258">
        <v>163.63</v>
      </c>
      <c r="G95" s="258">
        <v>163.63</v>
      </c>
      <c r="H95" s="259"/>
      <c r="I95" s="259"/>
      <c r="J95" s="259"/>
      <c r="K95" s="293"/>
      <c r="L95" s="293"/>
      <c r="M95" s="293"/>
    </row>
    <row r="96" spans="1:13" s="296" customFormat="1" ht="19.5" customHeight="1">
      <c r="A96" s="251" t="s">
        <v>662</v>
      </c>
      <c r="B96" s="252"/>
      <c r="C96" s="252"/>
      <c r="D96" s="252"/>
      <c r="E96" s="253" t="s">
        <v>47</v>
      </c>
      <c r="F96" s="273">
        <f>SUM(G96:M96)</f>
        <v>3566.2599999999998</v>
      </c>
      <c r="G96" s="273">
        <f>G97+G102+G106+G109</f>
        <v>2743.18</v>
      </c>
      <c r="H96" s="273">
        <f aca="true" t="shared" si="6" ref="H96:M96">H97+H102+H106+H109</f>
        <v>507.34999999999997</v>
      </c>
      <c r="I96" s="273">
        <f t="shared" si="6"/>
        <v>50.73</v>
      </c>
      <c r="J96" s="273">
        <f t="shared" si="6"/>
        <v>215</v>
      </c>
      <c r="K96" s="273">
        <f t="shared" si="6"/>
        <v>50</v>
      </c>
      <c r="L96" s="273">
        <f t="shared" si="6"/>
        <v>0</v>
      </c>
      <c r="M96" s="273">
        <f t="shared" si="6"/>
        <v>0</v>
      </c>
    </row>
    <row r="97" spans="1:13" s="296" customFormat="1" ht="19.5" customHeight="1">
      <c r="A97" s="255"/>
      <c r="B97" s="256" t="s">
        <v>901</v>
      </c>
      <c r="C97" s="256"/>
      <c r="D97" s="256"/>
      <c r="E97" s="314" t="s">
        <v>894</v>
      </c>
      <c r="F97" s="263">
        <f>SUM(G97:M97)</f>
        <v>2793.0099999999998</v>
      </c>
      <c r="G97" s="263">
        <v>2020.43</v>
      </c>
      <c r="H97" s="263">
        <v>503.9</v>
      </c>
      <c r="I97" s="263">
        <v>3.68</v>
      </c>
      <c r="J97" s="263">
        <v>215</v>
      </c>
      <c r="K97" s="264">
        <v>50</v>
      </c>
      <c r="L97" s="264"/>
      <c r="M97" s="264"/>
    </row>
    <row r="98" spans="1:13" s="296" customFormat="1" ht="19.5" customHeight="1">
      <c r="A98" s="255"/>
      <c r="B98" s="256"/>
      <c r="C98" s="256" t="s">
        <v>902</v>
      </c>
      <c r="D98" s="256"/>
      <c r="E98" s="314" t="s">
        <v>896</v>
      </c>
      <c r="F98" s="263">
        <f>SUM(G98:M98)</f>
        <v>2528.0099999999998</v>
      </c>
      <c r="G98" s="263">
        <v>2020.43</v>
      </c>
      <c r="H98" s="263">
        <v>503.9</v>
      </c>
      <c r="I98" s="263">
        <v>3.68</v>
      </c>
      <c r="J98" s="263"/>
      <c r="K98" s="264"/>
      <c r="L98" s="264"/>
      <c r="M98" s="264"/>
    </row>
    <row r="99" spans="1:13" s="296" customFormat="1" ht="19.5" customHeight="1">
      <c r="A99" s="255"/>
      <c r="B99" s="256"/>
      <c r="C99" s="256"/>
      <c r="D99" s="256" t="s">
        <v>903</v>
      </c>
      <c r="E99" s="314" t="s">
        <v>898</v>
      </c>
      <c r="F99" s="263">
        <f>SUM(G99:M99)</f>
        <v>2528.0099999999998</v>
      </c>
      <c r="G99" s="263">
        <v>2020.43</v>
      </c>
      <c r="H99" s="263">
        <v>503.9</v>
      </c>
      <c r="I99" s="263">
        <v>3.68</v>
      </c>
      <c r="J99" s="263"/>
      <c r="K99" s="264"/>
      <c r="L99" s="264"/>
      <c r="M99" s="264"/>
    </row>
    <row r="100" spans="1:13" s="296" customFormat="1" ht="19.5" customHeight="1">
      <c r="A100" s="255"/>
      <c r="B100" s="256"/>
      <c r="C100" s="256" t="s">
        <v>925</v>
      </c>
      <c r="D100" s="256"/>
      <c r="E100" s="314" t="s">
        <v>932</v>
      </c>
      <c r="F100" s="263">
        <f>SUM(G100:M100)</f>
        <v>265</v>
      </c>
      <c r="G100" s="263"/>
      <c r="H100" s="263"/>
      <c r="I100" s="263"/>
      <c r="J100" s="263">
        <v>215</v>
      </c>
      <c r="K100" s="264">
        <v>50</v>
      </c>
      <c r="L100" s="264"/>
      <c r="M100" s="264"/>
    </row>
    <row r="101" spans="1:13" s="296" customFormat="1" ht="19.5" customHeight="1">
      <c r="A101" s="255"/>
      <c r="B101" s="256"/>
      <c r="C101" s="256"/>
      <c r="D101" s="256" t="s">
        <v>920</v>
      </c>
      <c r="E101" s="314" t="s">
        <v>934</v>
      </c>
      <c r="F101" s="263">
        <f aca="true" t="shared" si="7" ref="F101:F111">SUM(G101:M101)</f>
        <v>265</v>
      </c>
      <c r="G101" s="263"/>
      <c r="H101" s="263"/>
      <c r="I101" s="263"/>
      <c r="J101" s="263">
        <v>215</v>
      </c>
      <c r="K101" s="264">
        <v>50</v>
      </c>
      <c r="L101" s="264"/>
      <c r="M101" s="264"/>
    </row>
    <row r="102" spans="1:13" s="296" customFormat="1" ht="19.5" customHeight="1">
      <c r="A102" s="255"/>
      <c r="B102" s="256" t="s">
        <v>921</v>
      </c>
      <c r="C102" s="256"/>
      <c r="D102" s="256"/>
      <c r="E102" s="76" t="s">
        <v>65</v>
      </c>
      <c r="F102" s="263">
        <f t="shared" si="7"/>
        <v>416.07</v>
      </c>
      <c r="G102" s="263">
        <v>365.57</v>
      </c>
      <c r="H102" s="263">
        <v>3.45</v>
      </c>
      <c r="I102" s="263">
        <v>47.05</v>
      </c>
      <c r="J102" s="263"/>
      <c r="K102" s="264"/>
      <c r="L102" s="264"/>
      <c r="M102" s="264"/>
    </row>
    <row r="103" spans="1:13" s="296" customFormat="1" ht="19.5" customHeight="1">
      <c r="A103" s="255"/>
      <c r="B103" s="256"/>
      <c r="C103" s="256" t="s">
        <v>922</v>
      </c>
      <c r="D103" s="256"/>
      <c r="E103" s="76" t="s">
        <v>31</v>
      </c>
      <c r="F103" s="263">
        <f t="shared" si="7"/>
        <v>416.07</v>
      </c>
      <c r="G103" s="263">
        <v>365.57</v>
      </c>
      <c r="H103" s="263">
        <v>3.45</v>
      </c>
      <c r="I103" s="263">
        <v>47.05</v>
      </c>
      <c r="J103" s="263"/>
      <c r="K103" s="264"/>
      <c r="L103" s="264"/>
      <c r="M103" s="264"/>
    </row>
    <row r="104" spans="1:13" s="296" customFormat="1" ht="19.5" customHeight="1">
      <c r="A104" s="255"/>
      <c r="B104" s="256"/>
      <c r="C104" s="256"/>
      <c r="D104" s="256" t="s">
        <v>902</v>
      </c>
      <c r="E104" s="76" t="s">
        <v>33</v>
      </c>
      <c r="F104" s="263">
        <f t="shared" si="7"/>
        <v>50.5</v>
      </c>
      <c r="G104" s="263"/>
      <c r="H104" s="263">
        <v>3.45</v>
      </c>
      <c r="I104" s="263">
        <v>47.05</v>
      </c>
      <c r="J104" s="263"/>
      <c r="K104" s="264"/>
      <c r="L104" s="264"/>
      <c r="M104" s="264"/>
    </row>
    <row r="105" spans="1:13" s="296" customFormat="1" ht="19.5" customHeight="1">
      <c r="A105" s="255"/>
      <c r="B105" s="256"/>
      <c r="C105" s="256"/>
      <c r="D105" s="256" t="s">
        <v>922</v>
      </c>
      <c r="E105" s="76" t="s">
        <v>34</v>
      </c>
      <c r="F105" s="263">
        <f t="shared" si="7"/>
        <v>365.57</v>
      </c>
      <c r="G105" s="263">
        <v>365.57</v>
      </c>
      <c r="H105" s="263"/>
      <c r="I105" s="263"/>
      <c r="J105" s="263"/>
      <c r="K105" s="264"/>
      <c r="L105" s="264"/>
      <c r="M105" s="264"/>
    </row>
    <row r="106" spans="1:13" s="296" customFormat="1" ht="19.5" customHeight="1">
      <c r="A106" s="255"/>
      <c r="B106" s="256" t="s">
        <v>981</v>
      </c>
      <c r="C106" s="256"/>
      <c r="D106" s="256"/>
      <c r="E106" s="76" t="s">
        <v>70</v>
      </c>
      <c r="F106" s="263">
        <f t="shared" si="7"/>
        <v>137.54</v>
      </c>
      <c r="G106" s="263">
        <v>137.54</v>
      </c>
      <c r="H106" s="263"/>
      <c r="I106" s="263"/>
      <c r="J106" s="263"/>
      <c r="K106" s="264"/>
      <c r="L106" s="264"/>
      <c r="M106" s="264"/>
    </row>
    <row r="107" spans="1:13" s="296" customFormat="1" ht="19.5" customHeight="1">
      <c r="A107" s="255"/>
      <c r="B107" s="256"/>
      <c r="C107" s="256" t="s">
        <v>938</v>
      </c>
      <c r="D107" s="256"/>
      <c r="E107" s="76" t="s">
        <v>35</v>
      </c>
      <c r="F107" s="263">
        <f t="shared" si="7"/>
        <v>137.54</v>
      </c>
      <c r="G107" s="263">
        <v>137.54</v>
      </c>
      <c r="H107" s="263"/>
      <c r="I107" s="263"/>
      <c r="J107" s="263"/>
      <c r="K107" s="264"/>
      <c r="L107" s="264"/>
      <c r="M107" s="264"/>
    </row>
    <row r="108" spans="1:13" s="296" customFormat="1" ht="19.5" customHeight="1">
      <c r="A108" s="255"/>
      <c r="B108" s="256"/>
      <c r="C108" s="256"/>
      <c r="D108" s="256" t="s">
        <v>902</v>
      </c>
      <c r="E108" s="76" t="s">
        <v>37</v>
      </c>
      <c r="F108" s="263">
        <f t="shared" si="7"/>
        <v>137.54</v>
      </c>
      <c r="G108" s="263">
        <v>137.54</v>
      </c>
      <c r="H108" s="263"/>
      <c r="I108" s="263"/>
      <c r="J108" s="263"/>
      <c r="K108" s="264"/>
      <c r="L108" s="264"/>
      <c r="M108" s="264"/>
    </row>
    <row r="109" spans="1:13" s="296" customFormat="1" ht="19.5" customHeight="1">
      <c r="A109" s="255"/>
      <c r="B109" s="256" t="s">
        <v>982</v>
      </c>
      <c r="C109" s="256"/>
      <c r="D109" s="256"/>
      <c r="E109" s="76" t="s">
        <v>74</v>
      </c>
      <c r="F109" s="263">
        <f t="shared" si="7"/>
        <v>219.64</v>
      </c>
      <c r="G109" s="263">
        <v>219.64</v>
      </c>
      <c r="H109" s="263"/>
      <c r="I109" s="263"/>
      <c r="J109" s="263"/>
      <c r="K109" s="264"/>
      <c r="L109" s="264"/>
      <c r="M109" s="264"/>
    </row>
    <row r="110" spans="1:13" s="296" customFormat="1" ht="19.5" customHeight="1">
      <c r="A110" s="255"/>
      <c r="B110" s="256"/>
      <c r="C110" s="256" t="s">
        <v>902</v>
      </c>
      <c r="D110" s="256"/>
      <c r="E110" s="76" t="s">
        <v>40</v>
      </c>
      <c r="F110" s="263">
        <f t="shared" si="7"/>
        <v>219.64</v>
      </c>
      <c r="G110" s="263">
        <v>219.64</v>
      </c>
      <c r="H110" s="263"/>
      <c r="I110" s="263"/>
      <c r="J110" s="263"/>
      <c r="K110" s="264"/>
      <c r="L110" s="264"/>
      <c r="M110" s="264"/>
    </row>
    <row r="111" spans="1:13" s="296" customFormat="1" ht="19.5" customHeight="1">
      <c r="A111" s="255"/>
      <c r="B111" s="256"/>
      <c r="C111" s="256"/>
      <c r="D111" s="256" t="s">
        <v>913</v>
      </c>
      <c r="E111" s="76" t="s">
        <v>41</v>
      </c>
      <c r="F111" s="263">
        <f t="shared" si="7"/>
        <v>219.64</v>
      </c>
      <c r="G111" s="263">
        <v>219.64</v>
      </c>
      <c r="H111" s="263"/>
      <c r="I111" s="263"/>
      <c r="J111" s="263"/>
      <c r="K111" s="264"/>
      <c r="L111" s="264"/>
      <c r="M111" s="264"/>
    </row>
    <row r="112" spans="1:13" s="296" customFormat="1" ht="19.5" customHeight="1">
      <c r="A112" s="283" t="s">
        <v>983</v>
      </c>
      <c r="B112" s="315"/>
      <c r="C112" s="315"/>
      <c r="D112" s="252"/>
      <c r="E112" s="316"/>
      <c r="F112" s="273">
        <f>F113+F116+F120+F123</f>
        <v>1852.5099999999998</v>
      </c>
      <c r="G112" s="273">
        <f aca="true" t="shared" si="8" ref="G112:M112">G113+G116+G120+G123</f>
        <v>1669.6599999999999</v>
      </c>
      <c r="H112" s="273">
        <f t="shared" si="8"/>
        <v>151.29000000000002</v>
      </c>
      <c r="I112" s="273">
        <f t="shared" si="8"/>
        <v>31.56</v>
      </c>
      <c r="J112" s="273">
        <f t="shared" si="8"/>
        <v>0</v>
      </c>
      <c r="K112" s="273">
        <f t="shared" si="8"/>
        <v>0</v>
      </c>
      <c r="L112" s="273">
        <f t="shared" si="8"/>
        <v>0</v>
      </c>
      <c r="M112" s="273">
        <f t="shared" si="8"/>
        <v>0</v>
      </c>
    </row>
    <row r="113" spans="1:13" s="296" customFormat="1" ht="19.5" customHeight="1">
      <c r="A113" s="288"/>
      <c r="B113" s="317">
        <v>205</v>
      </c>
      <c r="C113" s="317"/>
      <c r="D113" s="317"/>
      <c r="E113" s="318" t="s">
        <v>276</v>
      </c>
      <c r="F113" s="319">
        <v>1383.85</v>
      </c>
      <c r="G113" s="319">
        <v>1228.99</v>
      </c>
      <c r="H113" s="319">
        <v>149.27</v>
      </c>
      <c r="I113" s="319">
        <v>5.59</v>
      </c>
      <c r="J113" s="254"/>
      <c r="K113" s="305"/>
      <c r="L113" s="305"/>
      <c r="M113" s="306"/>
    </row>
    <row r="114" spans="1:13" s="296" customFormat="1" ht="19.5" customHeight="1">
      <c r="A114" s="283"/>
      <c r="B114" s="317"/>
      <c r="C114" s="317">
        <v>2</v>
      </c>
      <c r="D114" s="317"/>
      <c r="E114" s="318" t="s">
        <v>984</v>
      </c>
      <c r="F114" s="319">
        <v>1383.85</v>
      </c>
      <c r="G114" s="319">
        <v>1228.99</v>
      </c>
      <c r="H114" s="319">
        <v>149.27</v>
      </c>
      <c r="I114" s="319">
        <v>5.59</v>
      </c>
      <c r="J114" s="254"/>
      <c r="K114" s="305"/>
      <c r="L114" s="305"/>
      <c r="M114" s="306"/>
    </row>
    <row r="115" spans="1:13" s="296" customFormat="1" ht="19.5" customHeight="1">
      <c r="A115" s="288"/>
      <c r="B115" s="132"/>
      <c r="C115" s="132"/>
      <c r="D115" s="132">
        <v>4</v>
      </c>
      <c r="E115" s="298" t="s">
        <v>197</v>
      </c>
      <c r="F115" s="320">
        <v>1383.85</v>
      </c>
      <c r="G115" s="320">
        <v>1228.99</v>
      </c>
      <c r="H115" s="320">
        <v>149.27</v>
      </c>
      <c r="I115" s="320">
        <v>5.59</v>
      </c>
      <c r="J115" s="259"/>
      <c r="K115" s="293"/>
      <c r="L115" s="293"/>
      <c r="M115" s="293"/>
    </row>
    <row r="116" spans="1:13" s="296" customFormat="1" ht="19.5" customHeight="1">
      <c r="A116" s="288"/>
      <c r="B116" s="310" t="s">
        <v>64</v>
      </c>
      <c r="C116" s="310"/>
      <c r="D116" s="310"/>
      <c r="E116" s="298" t="s">
        <v>65</v>
      </c>
      <c r="F116" s="320">
        <v>247.76</v>
      </c>
      <c r="G116" s="320">
        <v>219.77</v>
      </c>
      <c r="H116" s="320">
        <v>2.02</v>
      </c>
      <c r="I116" s="320">
        <v>25.97</v>
      </c>
      <c r="J116" s="259"/>
      <c r="K116" s="293"/>
      <c r="L116" s="293"/>
      <c r="M116" s="293"/>
    </row>
    <row r="117" spans="1:13" s="296" customFormat="1" ht="19.5" customHeight="1">
      <c r="A117" s="288"/>
      <c r="B117" s="310"/>
      <c r="C117" s="310" t="s">
        <v>66</v>
      </c>
      <c r="D117" s="310"/>
      <c r="E117" s="298" t="s">
        <v>31</v>
      </c>
      <c r="F117" s="320">
        <v>247.76</v>
      </c>
      <c r="G117" s="320">
        <v>219.77</v>
      </c>
      <c r="H117" s="320">
        <v>2.02</v>
      </c>
      <c r="I117" s="320">
        <v>25.97</v>
      </c>
      <c r="J117" s="259"/>
      <c r="K117" s="293"/>
      <c r="L117" s="293"/>
      <c r="M117" s="293"/>
    </row>
    <row r="118" spans="1:13" s="296" customFormat="1" ht="19.5" customHeight="1">
      <c r="A118" s="288"/>
      <c r="B118" s="132"/>
      <c r="C118" s="132"/>
      <c r="D118" s="132">
        <v>2</v>
      </c>
      <c r="E118" s="298" t="s">
        <v>33</v>
      </c>
      <c r="F118" s="320">
        <v>27.99</v>
      </c>
      <c r="G118" s="320">
        <v>0</v>
      </c>
      <c r="H118" s="320">
        <v>2.02</v>
      </c>
      <c r="I118" s="320">
        <v>25.97</v>
      </c>
      <c r="J118" s="259"/>
      <c r="K118" s="293"/>
      <c r="L118" s="293"/>
      <c r="M118" s="293"/>
    </row>
    <row r="119" spans="1:13" s="296" customFormat="1" ht="19.5" customHeight="1">
      <c r="A119" s="288"/>
      <c r="B119" s="132"/>
      <c r="C119" s="132"/>
      <c r="D119" s="132">
        <v>5</v>
      </c>
      <c r="E119" s="298" t="s">
        <v>34</v>
      </c>
      <c r="F119" s="320">
        <v>219.77</v>
      </c>
      <c r="G119" s="320">
        <v>219.77</v>
      </c>
      <c r="H119" s="320">
        <v>0</v>
      </c>
      <c r="I119" s="320">
        <v>0</v>
      </c>
      <c r="J119" s="259"/>
      <c r="K119" s="293"/>
      <c r="L119" s="293"/>
      <c r="M119" s="293"/>
    </row>
    <row r="120" spans="1:13" s="296" customFormat="1" ht="19.5" customHeight="1">
      <c r="A120" s="288"/>
      <c r="B120" s="310" t="s">
        <v>69</v>
      </c>
      <c r="C120" s="310"/>
      <c r="D120" s="310"/>
      <c r="E120" s="298" t="s">
        <v>70</v>
      </c>
      <c r="F120" s="320">
        <v>87.34</v>
      </c>
      <c r="G120" s="320">
        <v>87.34</v>
      </c>
      <c r="H120" s="320"/>
      <c r="I120" s="320"/>
      <c r="J120" s="259"/>
      <c r="K120" s="293"/>
      <c r="L120" s="293"/>
      <c r="M120" s="293"/>
    </row>
    <row r="121" spans="1:13" s="296" customFormat="1" ht="19.5" customHeight="1">
      <c r="A121" s="288"/>
      <c r="B121" s="310"/>
      <c r="C121" s="310" t="s">
        <v>71</v>
      </c>
      <c r="D121" s="310"/>
      <c r="E121" s="298" t="s">
        <v>35</v>
      </c>
      <c r="F121" s="320">
        <v>87.34</v>
      </c>
      <c r="G121" s="320">
        <v>87.34</v>
      </c>
      <c r="H121" s="320"/>
      <c r="I121" s="320"/>
      <c r="J121" s="259"/>
      <c r="K121" s="293"/>
      <c r="L121" s="293"/>
      <c r="M121" s="293"/>
    </row>
    <row r="122" spans="1:13" s="296" customFormat="1" ht="19.5" customHeight="1">
      <c r="A122" s="303"/>
      <c r="B122" s="132"/>
      <c r="C122" s="132"/>
      <c r="D122" s="132">
        <v>2</v>
      </c>
      <c r="E122" s="298" t="s">
        <v>37</v>
      </c>
      <c r="F122" s="320">
        <v>87.34</v>
      </c>
      <c r="G122" s="320">
        <v>87.34</v>
      </c>
      <c r="H122" s="320">
        <v>0</v>
      </c>
      <c r="I122" s="320">
        <v>0</v>
      </c>
      <c r="J122" s="259"/>
      <c r="K122" s="293"/>
      <c r="L122" s="293"/>
      <c r="M122" s="293"/>
    </row>
    <row r="123" spans="1:13" s="296" customFormat="1" ht="19.5" customHeight="1">
      <c r="A123" s="303"/>
      <c r="B123" s="310" t="s">
        <v>73</v>
      </c>
      <c r="C123" s="310"/>
      <c r="D123" s="310"/>
      <c r="E123" s="298" t="s">
        <v>74</v>
      </c>
      <c r="F123" s="320">
        <v>133.56</v>
      </c>
      <c r="G123" s="320">
        <v>133.56</v>
      </c>
      <c r="H123" s="320"/>
      <c r="I123" s="320"/>
      <c r="J123" s="259"/>
      <c r="K123" s="293"/>
      <c r="L123" s="293"/>
      <c r="M123" s="293"/>
    </row>
    <row r="124" spans="1:13" s="296" customFormat="1" ht="19.5" customHeight="1">
      <c r="A124" s="303"/>
      <c r="B124" s="310"/>
      <c r="C124" s="310" t="s">
        <v>68</v>
      </c>
      <c r="D124" s="310"/>
      <c r="E124" s="298" t="s">
        <v>40</v>
      </c>
      <c r="F124" s="320">
        <v>133.56</v>
      </c>
      <c r="G124" s="320">
        <v>133.56</v>
      </c>
      <c r="H124" s="320"/>
      <c r="I124" s="320"/>
      <c r="J124" s="259"/>
      <c r="K124" s="293"/>
      <c r="L124" s="293"/>
      <c r="M124" s="293"/>
    </row>
    <row r="125" spans="1:13" s="296" customFormat="1" ht="19.5" customHeight="1">
      <c r="A125" s="303"/>
      <c r="B125" s="132"/>
      <c r="C125" s="132"/>
      <c r="D125" s="132">
        <v>1</v>
      </c>
      <c r="E125" s="298" t="s">
        <v>41</v>
      </c>
      <c r="F125" s="320">
        <v>133.56</v>
      </c>
      <c r="G125" s="320">
        <v>133.56</v>
      </c>
      <c r="H125" s="320"/>
      <c r="I125" s="320">
        <v>0</v>
      </c>
      <c r="J125" s="259"/>
      <c r="K125" s="293"/>
      <c r="L125" s="293"/>
      <c r="M125" s="293"/>
    </row>
    <row r="126" spans="1:13" s="296" customFormat="1" ht="19.5" customHeight="1">
      <c r="A126" s="283" t="s">
        <v>985</v>
      </c>
      <c r="B126" s="252"/>
      <c r="C126" s="252"/>
      <c r="D126" s="252"/>
      <c r="E126" s="284" t="s">
        <v>47</v>
      </c>
      <c r="F126" s="273">
        <f>SUM(G126:J126)</f>
        <v>1116.46</v>
      </c>
      <c r="G126" s="273">
        <f>SUM(G127,G130,G134,G137)</f>
        <v>975.05</v>
      </c>
      <c r="H126" s="273">
        <f>SUM(H127,H130,H134,H137)</f>
        <v>122.91</v>
      </c>
      <c r="I126" s="273">
        <f>SUM(I127,I130,I134,I137)</f>
        <v>18.5</v>
      </c>
      <c r="J126" s="254">
        <f>SUM(J127:J139)</f>
        <v>0</v>
      </c>
      <c r="K126" s="305"/>
      <c r="L126" s="305"/>
      <c r="M126" s="306"/>
    </row>
    <row r="127" spans="1:13" s="296" customFormat="1" ht="19.5" customHeight="1">
      <c r="A127" s="283"/>
      <c r="B127" s="318">
        <v>205</v>
      </c>
      <c r="C127" s="293"/>
      <c r="D127" s="293"/>
      <c r="E127" s="321" t="s">
        <v>276</v>
      </c>
      <c r="F127" s="263">
        <f>SUM(G127:J127)</f>
        <v>836.58</v>
      </c>
      <c r="G127" s="263">
        <v>714.86</v>
      </c>
      <c r="H127" s="263">
        <v>121.47</v>
      </c>
      <c r="I127" s="322">
        <v>0.25</v>
      </c>
      <c r="J127" s="259"/>
      <c r="K127" s="293"/>
      <c r="L127" s="293"/>
      <c r="M127" s="293"/>
    </row>
    <row r="128" spans="1:13" s="296" customFormat="1" ht="19.5" customHeight="1">
      <c r="A128" s="283"/>
      <c r="B128" s="293"/>
      <c r="C128" s="310" t="s">
        <v>68</v>
      </c>
      <c r="D128" s="293"/>
      <c r="E128" s="321" t="s">
        <v>187</v>
      </c>
      <c r="F128" s="263">
        <f>SUM(G128:J128)</f>
        <v>836.58</v>
      </c>
      <c r="G128" s="263">
        <v>714.86</v>
      </c>
      <c r="H128" s="263">
        <v>121.47</v>
      </c>
      <c r="I128" s="322">
        <v>0.25</v>
      </c>
      <c r="J128" s="259"/>
      <c r="K128" s="293"/>
      <c r="L128" s="293"/>
      <c r="M128" s="293"/>
    </row>
    <row r="129" spans="1:13" s="296" customFormat="1" ht="19.5" customHeight="1">
      <c r="A129" s="283"/>
      <c r="B129" s="310"/>
      <c r="C129" s="310"/>
      <c r="D129" s="310" t="s">
        <v>72</v>
      </c>
      <c r="E129" s="321" t="s">
        <v>197</v>
      </c>
      <c r="F129" s="263">
        <f>SUM(G129:J129)</f>
        <v>836.58</v>
      </c>
      <c r="G129" s="263">
        <v>714.86</v>
      </c>
      <c r="H129" s="263">
        <v>121.47</v>
      </c>
      <c r="I129" s="322">
        <v>0.25</v>
      </c>
      <c r="J129" s="259"/>
      <c r="K129" s="293"/>
      <c r="L129" s="293"/>
      <c r="M129" s="293"/>
    </row>
    <row r="130" spans="1:13" s="296" customFormat="1" ht="19.5" customHeight="1">
      <c r="A130" s="283"/>
      <c r="B130" s="310" t="s">
        <v>64</v>
      </c>
      <c r="C130" s="310"/>
      <c r="D130" s="310"/>
      <c r="E130" s="298" t="s">
        <v>65</v>
      </c>
      <c r="F130" s="259">
        <f aca="true" t="shared" si="9" ref="F130:F139">SUM(G130:J130)</f>
        <v>147.13</v>
      </c>
      <c r="G130" s="263">
        <v>127.44</v>
      </c>
      <c r="H130" s="263">
        <v>1.44</v>
      </c>
      <c r="I130" s="263">
        <v>18.25</v>
      </c>
      <c r="J130" s="259"/>
      <c r="K130" s="293"/>
      <c r="L130" s="293"/>
      <c r="M130" s="293"/>
    </row>
    <row r="131" spans="1:13" s="296" customFormat="1" ht="19.5" customHeight="1">
      <c r="A131" s="283"/>
      <c r="B131" s="310"/>
      <c r="C131" s="310" t="s">
        <v>66</v>
      </c>
      <c r="D131" s="310"/>
      <c r="E131" s="298" t="s">
        <v>31</v>
      </c>
      <c r="F131" s="259">
        <f t="shared" si="9"/>
        <v>147.13</v>
      </c>
      <c r="G131" s="263">
        <v>127.44</v>
      </c>
      <c r="H131" s="263">
        <v>1.44</v>
      </c>
      <c r="I131" s="263">
        <v>18.25</v>
      </c>
      <c r="J131" s="259"/>
      <c r="K131" s="293"/>
      <c r="L131" s="293"/>
      <c r="M131" s="293"/>
    </row>
    <row r="132" spans="1:13" s="296" customFormat="1" ht="19.5" customHeight="1">
      <c r="A132" s="283"/>
      <c r="B132" s="310"/>
      <c r="C132" s="293"/>
      <c r="D132" s="310" t="s">
        <v>68</v>
      </c>
      <c r="E132" s="298" t="s">
        <v>33</v>
      </c>
      <c r="F132" s="259">
        <f t="shared" si="9"/>
        <v>19.69</v>
      </c>
      <c r="G132" s="259"/>
      <c r="H132" s="263">
        <v>1.44</v>
      </c>
      <c r="I132" s="263">
        <v>18.25</v>
      </c>
      <c r="J132" s="259"/>
      <c r="K132" s="293"/>
      <c r="L132" s="293"/>
      <c r="M132" s="293"/>
    </row>
    <row r="133" spans="1:13" s="296" customFormat="1" ht="19.5" customHeight="1">
      <c r="A133" s="283"/>
      <c r="B133" s="310" t="s">
        <v>67</v>
      </c>
      <c r="C133" s="310" t="s">
        <v>67</v>
      </c>
      <c r="D133" s="310" t="s">
        <v>66</v>
      </c>
      <c r="E133" s="298" t="s">
        <v>34</v>
      </c>
      <c r="F133" s="259">
        <f t="shared" si="9"/>
        <v>127.44</v>
      </c>
      <c r="G133" s="263">
        <v>127.44</v>
      </c>
      <c r="H133" s="259"/>
      <c r="I133" s="71"/>
      <c r="J133" s="259"/>
      <c r="K133" s="293"/>
      <c r="L133" s="293"/>
      <c r="M133" s="293"/>
    </row>
    <row r="134" spans="1:13" s="296" customFormat="1" ht="19.5" customHeight="1">
      <c r="A134" s="283"/>
      <c r="B134" s="310" t="s">
        <v>69</v>
      </c>
      <c r="C134" s="310"/>
      <c r="D134" s="310"/>
      <c r="E134" s="298" t="s">
        <v>70</v>
      </c>
      <c r="F134" s="259">
        <f t="shared" si="9"/>
        <v>55.05</v>
      </c>
      <c r="G134" s="71">
        <v>55.05</v>
      </c>
      <c r="H134" s="259"/>
      <c r="I134" s="259"/>
      <c r="J134" s="259"/>
      <c r="K134" s="293"/>
      <c r="L134" s="293"/>
      <c r="M134" s="293"/>
    </row>
    <row r="135" spans="1:13" s="296" customFormat="1" ht="19.5" customHeight="1">
      <c r="A135" s="283"/>
      <c r="B135" s="310"/>
      <c r="C135" s="310" t="s">
        <v>71</v>
      </c>
      <c r="D135" s="310"/>
      <c r="E135" s="298" t="s">
        <v>35</v>
      </c>
      <c r="F135" s="259">
        <f t="shared" si="9"/>
        <v>55.05</v>
      </c>
      <c r="G135" s="71">
        <v>55.05</v>
      </c>
      <c r="H135" s="259"/>
      <c r="I135" s="259"/>
      <c r="J135" s="259"/>
      <c r="K135" s="293"/>
      <c r="L135" s="293"/>
      <c r="M135" s="293"/>
    </row>
    <row r="136" spans="1:13" s="296" customFormat="1" ht="19.5" customHeight="1">
      <c r="A136" s="283"/>
      <c r="B136" s="310"/>
      <c r="C136" s="310"/>
      <c r="D136" s="310" t="s">
        <v>68</v>
      </c>
      <c r="E136" s="298" t="s">
        <v>37</v>
      </c>
      <c r="F136" s="259">
        <f t="shared" si="9"/>
        <v>55.05</v>
      </c>
      <c r="G136" s="71">
        <v>55.05</v>
      </c>
      <c r="H136" s="259"/>
      <c r="I136" s="259"/>
      <c r="J136" s="259"/>
      <c r="K136" s="293"/>
      <c r="L136" s="293"/>
      <c r="M136" s="293"/>
    </row>
    <row r="137" spans="1:13" s="296" customFormat="1" ht="19.5" customHeight="1">
      <c r="A137" s="283"/>
      <c r="B137" s="310" t="s">
        <v>73</v>
      </c>
      <c r="C137" s="310"/>
      <c r="D137" s="310"/>
      <c r="E137" s="298" t="s">
        <v>74</v>
      </c>
      <c r="F137" s="259">
        <f t="shared" si="9"/>
        <v>77.7</v>
      </c>
      <c r="G137" s="71">
        <v>77.7</v>
      </c>
      <c r="H137" s="259"/>
      <c r="I137" s="259"/>
      <c r="J137" s="259"/>
      <c r="K137" s="293"/>
      <c r="L137" s="293"/>
      <c r="M137" s="293"/>
    </row>
    <row r="138" spans="1:13" s="296" customFormat="1" ht="19.5" customHeight="1">
      <c r="A138" s="283"/>
      <c r="B138" s="310"/>
      <c r="C138" s="310" t="s">
        <v>68</v>
      </c>
      <c r="D138" s="310"/>
      <c r="E138" s="298" t="s">
        <v>40</v>
      </c>
      <c r="F138" s="259">
        <f t="shared" si="9"/>
        <v>77.7</v>
      </c>
      <c r="G138" s="71">
        <v>77.7</v>
      </c>
      <c r="H138" s="259"/>
      <c r="I138" s="259"/>
      <c r="J138" s="259"/>
      <c r="K138" s="293"/>
      <c r="L138" s="293"/>
      <c r="M138" s="293"/>
    </row>
    <row r="139" spans="1:13" s="296" customFormat="1" ht="19.5" customHeight="1">
      <c r="A139" s="283"/>
      <c r="B139" s="310"/>
      <c r="C139" s="310"/>
      <c r="D139" s="310" t="s">
        <v>75</v>
      </c>
      <c r="E139" s="298" t="s">
        <v>41</v>
      </c>
      <c r="F139" s="259">
        <f t="shared" si="9"/>
        <v>77.7</v>
      </c>
      <c r="G139" s="71">
        <v>77.7</v>
      </c>
      <c r="H139" s="259"/>
      <c r="I139" s="293"/>
      <c r="J139" s="259"/>
      <c r="K139" s="293"/>
      <c r="L139" s="293"/>
      <c r="M139" s="293"/>
    </row>
    <row r="140" spans="1:13" s="296" customFormat="1" ht="19.5" customHeight="1">
      <c r="A140" s="251" t="s">
        <v>674</v>
      </c>
      <c r="B140" s="252"/>
      <c r="C140" s="252"/>
      <c r="D140" s="252"/>
      <c r="E140" s="253" t="s">
        <v>47</v>
      </c>
      <c r="F140" s="323">
        <f>G140+H140+I140+K140</f>
        <v>2663.13</v>
      </c>
      <c r="G140" s="323">
        <v>2111.82</v>
      </c>
      <c r="H140" s="273">
        <f>H141+H146+H151+H153</f>
        <v>308.78999999999996</v>
      </c>
      <c r="I140" s="273">
        <v>42.52</v>
      </c>
      <c r="J140" s="254">
        <f>SUM(J141:J154)</f>
        <v>0</v>
      </c>
      <c r="K140" s="324">
        <v>200</v>
      </c>
      <c r="L140" s="325"/>
      <c r="M140" s="326"/>
    </row>
    <row r="141" spans="1:13" s="296" customFormat="1" ht="19.5" customHeight="1">
      <c r="A141" s="255"/>
      <c r="B141" s="256" t="s">
        <v>941</v>
      </c>
      <c r="C141" s="256"/>
      <c r="D141" s="256"/>
      <c r="E141" s="262" t="s">
        <v>276</v>
      </c>
      <c r="F141" s="327">
        <f>SUM(G141:J141)</f>
        <v>1869.06</v>
      </c>
      <c r="G141" s="327">
        <v>1558.51</v>
      </c>
      <c r="H141" s="263">
        <v>306.2</v>
      </c>
      <c r="I141" s="263">
        <v>4.35</v>
      </c>
      <c r="J141" s="259"/>
      <c r="K141" s="261"/>
      <c r="L141" s="261"/>
      <c r="M141" s="261"/>
    </row>
    <row r="142" spans="1:13" s="296" customFormat="1" ht="19.5" customHeight="1">
      <c r="A142" s="255"/>
      <c r="B142" s="256"/>
      <c r="C142" s="256" t="s">
        <v>953</v>
      </c>
      <c r="D142" s="256"/>
      <c r="E142" s="262" t="s">
        <v>986</v>
      </c>
      <c r="F142" s="327">
        <f aca="true" t="shared" si="10" ref="F142:F148">SUM(G142:J142)</f>
        <v>1869.06</v>
      </c>
      <c r="G142" s="327">
        <v>1558.51</v>
      </c>
      <c r="H142" s="263">
        <v>306.2</v>
      </c>
      <c r="I142" s="263">
        <v>4.35</v>
      </c>
      <c r="J142" s="259"/>
      <c r="K142" s="261"/>
      <c r="L142" s="261"/>
      <c r="M142" s="261"/>
    </row>
    <row r="143" spans="1:13" s="296" customFormat="1" ht="19.5" customHeight="1">
      <c r="A143" s="255"/>
      <c r="B143" s="256"/>
      <c r="C143" s="256"/>
      <c r="D143" s="256" t="s">
        <v>944</v>
      </c>
      <c r="E143" s="328" t="s">
        <v>987</v>
      </c>
      <c r="F143" s="327">
        <f t="shared" si="10"/>
        <v>1869.06</v>
      </c>
      <c r="G143" s="327">
        <v>1558.51</v>
      </c>
      <c r="H143" s="263">
        <v>306.2</v>
      </c>
      <c r="I143" s="263">
        <v>4.35</v>
      </c>
      <c r="J143" s="259"/>
      <c r="K143" s="261"/>
      <c r="L143" s="261"/>
      <c r="M143" s="261"/>
    </row>
    <row r="144" spans="1:13" s="296" customFormat="1" ht="19.5" customHeight="1">
      <c r="A144" s="255"/>
      <c r="B144" s="256"/>
      <c r="C144" s="256" t="s">
        <v>946</v>
      </c>
      <c r="D144" s="256"/>
      <c r="E144" s="328" t="s">
        <v>988</v>
      </c>
      <c r="F144" s="260">
        <v>200</v>
      </c>
      <c r="G144" s="259"/>
      <c r="H144" s="259"/>
      <c r="I144" s="259"/>
      <c r="J144" s="259"/>
      <c r="K144" s="260">
        <v>200</v>
      </c>
      <c r="L144" s="261"/>
      <c r="M144" s="261"/>
    </row>
    <row r="145" spans="1:13" s="296" customFormat="1" ht="19.5" customHeight="1">
      <c r="A145" s="255"/>
      <c r="B145" s="256"/>
      <c r="C145" s="256"/>
      <c r="D145" s="256" t="s">
        <v>948</v>
      </c>
      <c r="E145" s="328" t="s">
        <v>477</v>
      </c>
      <c r="F145" s="260">
        <v>200</v>
      </c>
      <c r="G145" s="259"/>
      <c r="H145" s="259"/>
      <c r="I145" s="259"/>
      <c r="J145" s="259"/>
      <c r="K145" s="260">
        <v>200</v>
      </c>
      <c r="L145" s="261"/>
      <c r="M145" s="261"/>
    </row>
    <row r="146" spans="1:13" s="296" customFormat="1" ht="19.5" customHeight="1">
      <c r="A146" s="255"/>
      <c r="B146" s="256" t="s">
        <v>950</v>
      </c>
      <c r="C146" s="256"/>
      <c r="D146" s="256"/>
      <c r="E146" s="76" t="s">
        <v>65</v>
      </c>
      <c r="F146" s="263">
        <f t="shared" si="10"/>
        <v>318.81</v>
      </c>
      <c r="G146" s="263">
        <v>278.05</v>
      </c>
      <c r="H146" s="263">
        <v>2.59</v>
      </c>
      <c r="I146" s="263">
        <v>38.17</v>
      </c>
      <c r="J146" s="259"/>
      <c r="K146" s="261"/>
      <c r="L146" s="261"/>
      <c r="M146" s="261"/>
    </row>
    <row r="147" spans="1:13" s="296" customFormat="1" ht="19.5" customHeight="1">
      <c r="A147" s="255"/>
      <c r="B147" s="256"/>
      <c r="C147" s="256" t="s">
        <v>951</v>
      </c>
      <c r="D147" s="256"/>
      <c r="E147" s="328" t="s">
        <v>918</v>
      </c>
      <c r="F147" s="263">
        <f t="shared" si="10"/>
        <v>318.81</v>
      </c>
      <c r="G147" s="263">
        <v>278.05</v>
      </c>
      <c r="H147" s="263">
        <v>2.59</v>
      </c>
      <c r="I147" s="263">
        <v>38.17</v>
      </c>
      <c r="J147" s="259"/>
      <c r="K147" s="261"/>
      <c r="L147" s="261"/>
      <c r="M147" s="261"/>
    </row>
    <row r="148" spans="1:13" s="296" customFormat="1" ht="19.5" customHeight="1">
      <c r="A148" s="255"/>
      <c r="B148" s="256"/>
      <c r="C148" s="256"/>
      <c r="D148" s="256" t="s">
        <v>953</v>
      </c>
      <c r="E148" s="328" t="s">
        <v>989</v>
      </c>
      <c r="F148" s="263">
        <f t="shared" si="10"/>
        <v>40.760000000000005</v>
      </c>
      <c r="G148" s="259"/>
      <c r="H148" s="263">
        <v>2.59</v>
      </c>
      <c r="I148" s="263">
        <v>38.17</v>
      </c>
      <c r="J148" s="259"/>
      <c r="K148" s="261"/>
      <c r="L148" s="261"/>
      <c r="M148" s="261"/>
    </row>
    <row r="149" spans="1:13" s="296" customFormat="1" ht="19.5" customHeight="1">
      <c r="A149" s="255"/>
      <c r="B149" s="256"/>
      <c r="C149" s="256"/>
      <c r="D149" s="256" t="s">
        <v>951</v>
      </c>
      <c r="E149" s="328" t="s">
        <v>990</v>
      </c>
      <c r="F149" s="263">
        <v>278.05</v>
      </c>
      <c r="G149" s="263">
        <v>278.05</v>
      </c>
      <c r="H149" s="259"/>
      <c r="I149" s="259"/>
      <c r="J149" s="259"/>
      <c r="K149" s="261"/>
      <c r="L149" s="261"/>
      <c r="M149" s="261"/>
    </row>
    <row r="150" spans="1:13" s="296" customFormat="1" ht="19.5" customHeight="1">
      <c r="A150" s="303"/>
      <c r="B150" s="256" t="s">
        <v>954</v>
      </c>
      <c r="C150" s="256"/>
      <c r="D150" s="256"/>
      <c r="E150" s="328" t="s">
        <v>70</v>
      </c>
      <c r="F150" s="263">
        <v>105.95</v>
      </c>
      <c r="G150" s="263">
        <v>105.95</v>
      </c>
      <c r="H150" s="259"/>
      <c r="I150" s="259"/>
      <c r="J150" s="259"/>
      <c r="K150" s="261"/>
      <c r="L150" s="261"/>
      <c r="M150" s="261"/>
    </row>
    <row r="151" spans="1:13" s="296" customFormat="1" ht="19.5" customHeight="1">
      <c r="A151" s="303"/>
      <c r="B151" s="256"/>
      <c r="C151" s="256" t="s">
        <v>955</v>
      </c>
      <c r="D151" s="256"/>
      <c r="E151" s="328" t="s">
        <v>991</v>
      </c>
      <c r="F151" s="263">
        <v>105.95</v>
      </c>
      <c r="G151" s="263">
        <v>105.95</v>
      </c>
      <c r="H151" s="259"/>
      <c r="I151" s="259"/>
      <c r="J151" s="259"/>
      <c r="K151" s="261"/>
      <c r="L151" s="261"/>
      <c r="M151" s="261"/>
    </row>
    <row r="152" spans="1:13" s="296" customFormat="1" ht="19.5" customHeight="1">
      <c r="A152" s="303"/>
      <c r="B152" s="256"/>
      <c r="C152" s="256"/>
      <c r="D152" s="256" t="s">
        <v>953</v>
      </c>
      <c r="E152" s="328" t="s">
        <v>992</v>
      </c>
      <c r="F152" s="263">
        <v>105.95</v>
      </c>
      <c r="G152" s="263">
        <v>105.95</v>
      </c>
      <c r="H152" s="259"/>
      <c r="I152" s="259"/>
      <c r="J152" s="259"/>
      <c r="K152" s="261"/>
      <c r="L152" s="261"/>
      <c r="M152" s="261"/>
    </row>
    <row r="153" spans="1:13" s="296" customFormat="1" ht="19.5" customHeight="1">
      <c r="A153" s="303"/>
      <c r="B153" s="256" t="s">
        <v>73</v>
      </c>
      <c r="C153" s="256"/>
      <c r="D153" s="256"/>
      <c r="E153" s="328" t="s">
        <v>74</v>
      </c>
      <c r="F153" s="263">
        <v>169.31</v>
      </c>
      <c r="G153" s="263">
        <v>169.31</v>
      </c>
      <c r="H153" s="259"/>
      <c r="I153" s="259"/>
      <c r="J153" s="259"/>
      <c r="K153" s="261"/>
      <c r="L153" s="261"/>
      <c r="M153" s="261"/>
    </row>
    <row r="154" spans="1:13" s="296" customFormat="1" ht="19.5" customHeight="1">
      <c r="A154" s="303"/>
      <c r="B154" s="256"/>
      <c r="C154" s="256" t="s">
        <v>957</v>
      </c>
      <c r="D154" s="256"/>
      <c r="E154" s="328" t="s">
        <v>993</v>
      </c>
      <c r="F154" s="263">
        <v>169.31</v>
      </c>
      <c r="G154" s="263">
        <v>169.31</v>
      </c>
      <c r="H154" s="259"/>
      <c r="I154" s="259"/>
      <c r="J154" s="259"/>
      <c r="K154" s="261"/>
      <c r="L154" s="261"/>
      <c r="M154" s="261"/>
    </row>
    <row r="155" spans="1:13" s="296" customFormat="1" ht="19.5" customHeight="1">
      <c r="A155" s="283" t="s">
        <v>994</v>
      </c>
      <c r="B155" s="252"/>
      <c r="C155" s="252"/>
      <c r="D155" s="252"/>
      <c r="E155" s="299"/>
      <c r="F155" s="273">
        <f>F156+F159+F162+F165</f>
        <v>457.28</v>
      </c>
      <c r="G155" s="273">
        <f aca="true" t="shared" si="11" ref="G155:M155">G156+G159+G162+G165</f>
        <v>355.29999999999995</v>
      </c>
      <c r="H155" s="273">
        <f t="shared" si="11"/>
        <v>65.8</v>
      </c>
      <c r="I155" s="273">
        <f t="shared" si="11"/>
        <v>36.18</v>
      </c>
      <c r="J155" s="273">
        <f t="shared" si="11"/>
        <v>0</v>
      </c>
      <c r="K155" s="273">
        <f t="shared" si="11"/>
        <v>0</v>
      </c>
      <c r="L155" s="273">
        <f t="shared" si="11"/>
        <v>0</v>
      </c>
      <c r="M155" s="273">
        <f t="shared" si="11"/>
        <v>0</v>
      </c>
    </row>
    <row r="156" spans="1:13" s="296" customFormat="1" ht="19.5" customHeight="1">
      <c r="A156" s="288"/>
      <c r="B156" s="256" t="s">
        <v>275</v>
      </c>
      <c r="C156" s="256"/>
      <c r="D156" s="256"/>
      <c r="E156" s="298" t="s">
        <v>276</v>
      </c>
      <c r="F156" s="263">
        <f aca="true" t="shared" si="12" ref="F156:F167">SUM(G156:J156)</f>
        <v>332.56</v>
      </c>
      <c r="G156" s="319">
        <v>289.94</v>
      </c>
      <c r="H156" s="319">
        <v>42.6</v>
      </c>
      <c r="I156" s="319">
        <v>0.02</v>
      </c>
      <c r="J156" s="259"/>
      <c r="K156" s="293"/>
      <c r="L156" s="293"/>
      <c r="M156" s="293"/>
    </row>
    <row r="157" spans="1:13" s="296" customFormat="1" ht="19.5" customHeight="1">
      <c r="A157" s="288"/>
      <c r="B157" s="310"/>
      <c r="C157" s="310" t="s">
        <v>68</v>
      </c>
      <c r="D157" s="310"/>
      <c r="E157" s="298" t="s">
        <v>986</v>
      </c>
      <c r="F157" s="263">
        <f t="shared" si="12"/>
        <v>332.56</v>
      </c>
      <c r="G157" s="319">
        <v>289.94</v>
      </c>
      <c r="H157" s="319">
        <v>42.6</v>
      </c>
      <c r="I157" s="319">
        <v>0.02</v>
      </c>
      <c r="J157" s="259"/>
      <c r="K157" s="293"/>
      <c r="L157" s="293"/>
      <c r="M157" s="293"/>
    </row>
    <row r="158" spans="1:13" s="296" customFormat="1" ht="19.5" customHeight="1">
      <c r="A158" s="288"/>
      <c r="B158" s="310"/>
      <c r="C158" s="310"/>
      <c r="D158" s="310" t="s">
        <v>106</v>
      </c>
      <c r="E158" s="298" t="s">
        <v>995</v>
      </c>
      <c r="F158" s="263">
        <f t="shared" si="12"/>
        <v>332.56</v>
      </c>
      <c r="G158" s="319">
        <v>289.94</v>
      </c>
      <c r="H158" s="319">
        <v>42.6</v>
      </c>
      <c r="I158" s="319">
        <v>0.02</v>
      </c>
      <c r="J158" s="259"/>
      <c r="K158" s="293"/>
      <c r="L158" s="293"/>
      <c r="M158" s="293"/>
    </row>
    <row r="159" spans="1:13" s="296" customFormat="1" ht="19.5" customHeight="1">
      <c r="A159" s="288"/>
      <c r="B159" s="310" t="s">
        <v>64</v>
      </c>
      <c r="C159" s="310"/>
      <c r="D159" s="310"/>
      <c r="E159" s="298" t="s">
        <v>65</v>
      </c>
      <c r="F159" s="263">
        <f t="shared" si="12"/>
        <v>59.36</v>
      </c>
      <c r="G159" s="329"/>
      <c r="H159" s="319">
        <v>23.2</v>
      </c>
      <c r="I159" s="319">
        <v>36.16</v>
      </c>
      <c r="J159" s="259"/>
      <c r="K159" s="293"/>
      <c r="L159" s="293"/>
      <c r="M159" s="293"/>
    </row>
    <row r="160" spans="1:13" s="296" customFormat="1" ht="19.5" customHeight="1">
      <c r="A160" s="288"/>
      <c r="B160" s="310"/>
      <c r="C160" s="310" t="s">
        <v>66</v>
      </c>
      <c r="D160" s="310"/>
      <c r="E160" s="298" t="s">
        <v>31</v>
      </c>
      <c r="F160" s="263">
        <f t="shared" si="12"/>
        <v>59.36</v>
      </c>
      <c r="G160" s="329"/>
      <c r="H160" s="319">
        <v>23.2</v>
      </c>
      <c r="I160" s="319">
        <v>36.16</v>
      </c>
      <c r="J160" s="259"/>
      <c r="K160" s="293"/>
      <c r="L160" s="293"/>
      <c r="M160" s="293"/>
    </row>
    <row r="161" spans="1:13" s="296" customFormat="1" ht="19.5" customHeight="1">
      <c r="A161" s="288"/>
      <c r="B161" s="310" t="s">
        <v>67</v>
      </c>
      <c r="C161" s="310" t="s">
        <v>67</v>
      </c>
      <c r="D161" s="310" t="s">
        <v>68</v>
      </c>
      <c r="E161" s="298" t="s">
        <v>33</v>
      </c>
      <c r="F161" s="263">
        <f t="shared" si="12"/>
        <v>59.36</v>
      </c>
      <c r="G161" s="329"/>
      <c r="H161" s="319">
        <v>23.2</v>
      </c>
      <c r="I161" s="319">
        <v>36.16</v>
      </c>
      <c r="J161" s="259"/>
      <c r="K161" s="293"/>
      <c r="L161" s="293"/>
      <c r="M161" s="293"/>
    </row>
    <row r="162" spans="1:13" s="296" customFormat="1" ht="19.5" customHeight="1">
      <c r="A162" s="288"/>
      <c r="B162" s="310" t="s">
        <v>69</v>
      </c>
      <c r="C162" s="310"/>
      <c r="D162" s="310"/>
      <c r="E162" s="298" t="s">
        <v>70</v>
      </c>
      <c r="F162" s="263">
        <f t="shared" si="12"/>
        <v>33.84</v>
      </c>
      <c r="G162" s="330">
        <v>33.84</v>
      </c>
      <c r="H162" s="319"/>
      <c r="I162" s="319"/>
      <c r="J162" s="259"/>
      <c r="K162" s="293"/>
      <c r="L162" s="293"/>
      <c r="M162" s="293"/>
    </row>
    <row r="163" spans="1:13" s="296" customFormat="1" ht="19.5" customHeight="1">
      <c r="A163" s="288"/>
      <c r="B163" s="310"/>
      <c r="C163" s="310" t="s">
        <v>71</v>
      </c>
      <c r="D163" s="310"/>
      <c r="E163" s="298" t="s">
        <v>35</v>
      </c>
      <c r="F163" s="263">
        <f t="shared" si="12"/>
        <v>33.84</v>
      </c>
      <c r="G163" s="330">
        <v>33.84</v>
      </c>
      <c r="H163" s="319"/>
      <c r="I163" s="319"/>
      <c r="J163" s="259"/>
      <c r="K163" s="293"/>
      <c r="L163" s="293"/>
      <c r="M163" s="293"/>
    </row>
    <row r="164" spans="1:13" s="296" customFormat="1" ht="19.5" customHeight="1">
      <c r="A164" s="288"/>
      <c r="B164" s="310" t="s">
        <v>67</v>
      </c>
      <c r="C164" s="310" t="s">
        <v>67</v>
      </c>
      <c r="D164" s="310" t="s">
        <v>68</v>
      </c>
      <c r="E164" s="298" t="s">
        <v>37</v>
      </c>
      <c r="F164" s="263">
        <f t="shared" si="12"/>
        <v>33.84</v>
      </c>
      <c r="G164" s="330">
        <v>33.84</v>
      </c>
      <c r="H164" s="319"/>
      <c r="I164" s="319"/>
      <c r="J164" s="259"/>
      <c r="K164" s="293"/>
      <c r="L164" s="293"/>
      <c r="M164" s="293"/>
    </row>
    <row r="165" spans="1:13" s="296" customFormat="1" ht="19.5" customHeight="1">
      <c r="A165" s="303"/>
      <c r="B165" s="310" t="s">
        <v>73</v>
      </c>
      <c r="C165" s="310"/>
      <c r="D165" s="310"/>
      <c r="E165" s="298" t="s">
        <v>74</v>
      </c>
      <c r="F165" s="263">
        <f t="shared" si="12"/>
        <v>31.52</v>
      </c>
      <c r="G165" s="330">
        <v>31.52</v>
      </c>
      <c r="H165" s="319"/>
      <c r="I165" s="319"/>
      <c r="J165" s="259"/>
      <c r="K165" s="293"/>
      <c r="L165" s="293"/>
      <c r="M165" s="293"/>
    </row>
    <row r="166" spans="1:13" s="296" customFormat="1" ht="19.5" customHeight="1">
      <c r="A166" s="303"/>
      <c r="B166" s="310"/>
      <c r="C166" s="310" t="s">
        <v>68</v>
      </c>
      <c r="D166" s="310"/>
      <c r="E166" s="298" t="s">
        <v>40</v>
      </c>
      <c r="F166" s="263">
        <f t="shared" si="12"/>
        <v>31.52</v>
      </c>
      <c r="G166" s="330">
        <v>31.52</v>
      </c>
      <c r="H166" s="319"/>
      <c r="I166" s="319"/>
      <c r="J166" s="259"/>
      <c r="K166" s="293"/>
      <c r="L166" s="293"/>
      <c r="M166" s="293"/>
    </row>
    <row r="167" spans="1:13" s="296" customFormat="1" ht="19.5" customHeight="1">
      <c r="A167" s="303"/>
      <c r="B167" s="310" t="s">
        <v>67</v>
      </c>
      <c r="C167" s="310" t="s">
        <v>67</v>
      </c>
      <c r="D167" s="310" t="s">
        <v>75</v>
      </c>
      <c r="E167" s="298" t="s">
        <v>41</v>
      </c>
      <c r="F167" s="263">
        <f t="shared" si="12"/>
        <v>31.52</v>
      </c>
      <c r="G167" s="330">
        <v>31.52</v>
      </c>
      <c r="H167" s="319"/>
      <c r="I167" s="319"/>
      <c r="J167" s="259"/>
      <c r="K167" s="293"/>
      <c r="L167" s="293"/>
      <c r="M167" s="293"/>
    </row>
    <row r="168" spans="1:13" s="296" customFormat="1" ht="19.5" customHeight="1">
      <c r="A168" s="283" t="s">
        <v>426</v>
      </c>
      <c r="B168" s="331"/>
      <c r="C168" s="331"/>
      <c r="D168" s="331"/>
      <c r="E168" s="299"/>
      <c r="F168" s="273">
        <f>F169+F174+F178+F181</f>
        <v>780.47</v>
      </c>
      <c r="G168" s="273">
        <f aca="true" t="shared" si="13" ref="G168:M168">G169+G174+G178+G181</f>
        <v>627.67</v>
      </c>
      <c r="H168" s="273">
        <f t="shared" si="13"/>
        <v>121.82000000000001</v>
      </c>
      <c r="I168" s="273">
        <f t="shared" si="13"/>
        <v>30.98</v>
      </c>
      <c r="J168" s="273">
        <f t="shared" si="13"/>
        <v>0</v>
      </c>
      <c r="K168" s="273">
        <f t="shared" si="13"/>
        <v>0</v>
      </c>
      <c r="L168" s="273">
        <f t="shared" si="13"/>
        <v>0</v>
      </c>
      <c r="M168" s="273">
        <f t="shared" si="13"/>
        <v>0</v>
      </c>
    </row>
    <row r="169" spans="1:13" s="296" customFormat="1" ht="19.5" customHeight="1">
      <c r="A169" s="288"/>
      <c r="B169" s="256" t="s">
        <v>275</v>
      </c>
      <c r="C169" s="256"/>
      <c r="D169" s="256"/>
      <c r="E169" s="298" t="s">
        <v>276</v>
      </c>
      <c r="F169" s="330">
        <v>533.74</v>
      </c>
      <c r="G169" s="319">
        <v>412.58</v>
      </c>
      <c r="H169" s="319">
        <v>119.95</v>
      </c>
      <c r="I169" s="319">
        <v>1.21</v>
      </c>
      <c r="J169" s="259"/>
      <c r="K169" s="293"/>
      <c r="L169" s="293"/>
      <c r="M169" s="293"/>
    </row>
    <row r="170" spans="1:13" s="296" customFormat="1" ht="19.5" customHeight="1">
      <c r="A170" s="288"/>
      <c r="B170" s="310"/>
      <c r="C170" s="310" t="s">
        <v>68</v>
      </c>
      <c r="D170" s="310"/>
      <c r="E170" s="298" t="s">
        <v>986</v>
      </c>
      <c r="F170" s="330">
        <v>483.74</v>
      </c>
      <c r="G170" s="319">
        <v>412.58</v>
      </c>
      <c r="H170" s="319">
        <v>69.95</v>
      </c>
      <c r="I170" s="319">
        <v>1.21</v>
      </c>
      <c r="J170" s="259"/>
      <c r="K170" s="293"/>
      <c r="L170" s="293"/>
      <c r="M170" s="293"/>
    </row>
    <row r="171" spans="1:13" s="296" customFormat="1" ht="19.5" customHeight="1">
      <c r="A171" s="288"/>
      <c r="B171" s="310"/>
      <c r="C171" s="310"/>
      <c r="D171" s="310" t="s">
        <v>106</v>
      </c>
      <c r="E171" s="298" t="s">
        <v>995</v>
      </c>
      <c r="F171" s="330">
        <v>483.74</v>
      </c>
      <c r="G171" s="319">
        <v>412.58</v>
      </c>
      <c r="H171" s="319">
        <v>69.95</v>
      </c>
      <c r="I171" s="319">
        <v>1.21</v>
      </c>
      <c r="J171" s="259"/>
      <c r="K171" s="293"/>
      <c r="L171" s="293"/>
      <c r="M171" s="293"/>
    </row>
    <row r="172" spans="1:13" s="296" customFormat="1" ht="19.5" customHeight="1">
      <c r="A172" s="288"/>
      <c r="B172" s="310"/>
      <c r="C172" s="310" t="s">
        <v>105</v>
      </c>
      <c r="D172" s="310"/>
      <c r="E172" s="298" t="s">
        <v>947</v>
      </c>
      <c r="F172" s="330">
        <v>50</v>
      </c>
      <c r="G172" s="329"/>
      <c r="H172" s="319">
        <v>50</v>
      </c>
      <c r="I172" s="319"/>
      <c r="J172" s="259"/>
      <c r="K172" s="293"/>
      <c r="L172" s="293"/>
      <c r="M172" s="293"/>
    </row>
    <row r="173" spans="1:13" s="296" customFormat="1" ht="19.5" customHeight="1">
      <c r="A173" s="288"/>
      <c r="B173" s="310"/>
      <c r="C173" s="310"/>
      <c r="D173" s="310" t="s">
        <v>106</v>
      </c>
      <c r="E173" s="298" t="s">
        <v>996</v>
      </c>
      <c r="F173" s="330">
        <v>50</v>
      </c>
      <c r="G173" s="329"/>
      <c r="H173" s="319">
        <v>50</v>
      </c>
      <c r="I173" s="319"/>
      <c r="J173" s="259"/>
      <c r="K173" s="293"/>
      <c r="L173" s="293"/>
      <c r="M173" s="293"/>
    </row>
    <row r="174" spans="1:13" s="296" customFormat="1" ht="19.5" customHeight="1">
      <c r="A174" s="288"/>
      <c r="B174" s="310" t="s">
        <v>64</v>
      </c>
      <c r="C174" s="310"/>
      <c r="D174" s="310"/>
      <c r="E174" s="298" t="s">
        <v>65</v>
      </c>
      <c r="F174" s="330">
        <v>157.38</v>
      </c>
      <c r="G174" s="329">
        <v>125.74</v>
      </c>
      <c r="H174" s="319">
        <v>1.87</v>
      </c>
      <c r="I174" s="319">
        <v>29.77</v>
      </c>
      <c r="J174" s="259"/>
      <c r="K174" s="293"/>
      <c r="L174" s="293"/>
      <c r="M174" s="293"/>
    </row>
    <row r="175" spans="1:13" s="296" customFormat="1" ht="19.5" customHeight="1">
      <c r="A175" s="288"/>
      <c r="B175" s="310"/>
      <c r="C175" s="310" t="s">
        <v>66</v>
      </c>
      <c r="D175" s="310"/>
      <c r="E175" s="298" t="s">
        <v>31</v>
      </c>
      <c r="F175" s="330">
        <v>157.38</v>
      </c>
      <c r="G175" s="329">
        <v>125.74</v>
      </c>
      <c r="H175" s="319">
        <v>1.87</v>
      </c>
      <c r="I175" s="319">
        <v>29.77</v>
      </c>
      <c r="J175" s="259"/>
      <c r="K175" s="293"/>
      <c r="L175" s="293"/>
      <c r="M175" s="293"/>
    </row>
    <row r="176" spans="1:13" s="296" customFormat="1" ht="19.5" customHeight="1">
      <c r="A176" s="288"/>
      <c r="B176" s="310" t="s">
        <v>67</v>
      </c>
      <c r="C176" s="310" t="s">
        <v>67</v>
      </c>
      <c r="D176" s="310" t="s">
        <v>68</v>
      </c>
      <c r="E176" s="298" t="s">
        <v>33</v>
      </c>
      <c r="F176" s="330">
        <v>31.64</v>
      </c>
      <c r="G176" s="329"/>
      <c r="H176" s="319">
        <v>1.87</v>
      </c>
      <c r="I176" s="319">
        <v>29.77</v>
      </c>
      <c r="J176" s="259"/>
      <c r="K176" s="293"/>
      <c r="L176" s="293"/>
      <c r="M176" s="293"/>
    </row>
    <row r="177" spans="1:13" s="296" customFormat="1" ht="19.5" customHeight="1">
      <c r="A177" s="288"/>
      <c r="B177" s="310" t="s">
        <v>67</v>
      </c>
      <c r="C177" s="310" t="s">
        <v>67</v>
      </c>
      <c r="D177" s="310" t="s">
        <v>66</v>
      </c>
      <c r="E177" s="298" t="s">
        <v>34</v>
      </c>
      <c r="F177" s="330">
        <v>125.74</v>
      </c>
      <c r="G177" s="329">
        <v>125.74</v>
      </c>
      <c r="H177" s="319"/>
      <c r="I177" s="319"/>
      <c r="J177" s="259"/>
      <c r="K177" s="293"/>
      <c r="L177" s="293"/>
      <c r="M177" s="293"/>
    </row>
    <row r="178" spans="1:13" s="296" customFormat="1" ht="19.5" customHeight="1">
      <c r="A178" s="303"/>
      <c r="B178" s="310" t="s">
        <v>69</v>
      </c>
      <c r="C178" s="310"/>
      <c r="D178" s="310"/>
      <c r="E178" s="298" t="s">
        <v>70</v>
      </c>
      <c r="F178" s="330">
        <v>44.52</v>
      </c>
      <c r="G178" s="330">
        <v>44.52</v>
      </c>
      <c r="H178" s="259"/>
      <c r="I178" s="259"/>
      <c r="J178" s="259"/>
      <c r="K178" s="293"/>
      <c r="L178" s="293"/>
      <c r="M178" s="293"/>
    </row>
    <row r="179" spans="1:13" s="296" customFormat="1" ht="19.5" customHeight="1">
      <c r="A179" s="303"/>
      <c r="B179" s="310"/>
      <c r="C179" s="310" t="s">
        <v>71</v>
      </c>
      <c r="D179" s="310"/>
      <c r="E179" s="298" t="s">
        <v>35</v>
      </c>
      <c r="F179" s="330">
        <v>44.52</v>
      </c>
      <c r="G179" s="330">
        <v>44.52</v>
      </c>
      <c r="H179" s="259"/>
      <c r="I179" s="259"/>
      <c r="J179" s="259"/>
      <c r="K179" s="293"/>
      <c r="L179" s="293"/>
      <c r="M179" s="293"/>
    </row>
    <row r="180" spans="1:13" s="296" customFormat="1" ht="19.5" customHeight="1">
      <c r="A180" s="303"/>
      <c r="B180" s="310" t="s">
        <v>67</v>
      </c>
      <c r="C180" s="310" t="s">
        <v>67</v>
      </c>
      <c r="D180" s="310" t="s">
        <v>68</v>
      </c>
      <c r="E180" s="298" t="s">
        <v>37</v>
      </c>
      <c r="F180" s="330">
        <v>44.52</v>
      </c>
      <c r="G180" s="330">
        <v>44.52</v>
      </c>
      <c r="H180" s="259"/>
      <c r="I180" s="259"/>
      <c r="J180" s="259"/>
      <c r="K180" s="293"/>
      <c r="L180" s="293"/>
      <c r="M180" s="293"/>
    </row>
    <row r="181" spans="1:13" s="296" customFormat="1" ht="19.5" customHeight="1">
      <c r="A181" s="303"/>
      <c r="B181" s="310" t="s">
        <v>73</v>
      </c>
      <c r="C181" s="310"/>
      <c r="D181" s="310"/>
      <c r="E181" s="298" t="s">
        <v>74</v>
      </c>
      <c r="F181" s="330">
        <v>44.83</v>
      </c>
      <c r="G181" s="330">
        <v>44.83</v>
      </c>
      <c r="H181" s="259"/>
      <c r="I181" s="259"/>
      <c r="J181" s="259"/>
      <c r="K181" s="293"/>
      <c r="L181" s="293"/>
      <c r="M181" s="293"/>
    </row>
    <row r="182" spans="1:13" s="296" customFormat="1" ht="19.5" customHeight="1">
      <c r="A182" s="303"/>
      <c r="B182" s="310"/>
      <c r="C182" s="310" t="s">
        <v>68</v>
      </c>
      <c r="D182" s="310"/>
      <c r="E182" s="298" t="s">
        <v>40</v>
      </c>
      <c r="F182" s="330">
        <v>44.83</v>
      </c>
      <c r="G182" s="330">
        <v>44.83</v>
      </c>
      <c r="H182" s="259"/>
      <c r="I182" s="259"/>
      <c r="J182" s="259"/>
      <c r="K182" s="293"/>
      <c r="L182" s="293"/>
      <c r="M182" s="293"/>
    </row>
    <row r="183" spans="1:13" s="296" customFormat="1" ht="19.5" customHeight="1">
      <c r="A183" s="303"/>
      <c r="B183" s="310" t="s">
        <v>67</v>
      </c>
      <c r="C183" s="310" t="s">
        <v>67</v>
      </c>
      <c r="D183" s="310" t="s">
        <v>75</v>
      </c>
      <c r="E183" s="298" t="s">
        <v>41</v>
      </c>
      <c r="F183" s="330">
        <v>44.83</v>
      </c>
      <c r="G183" s="330">
        <v>44.83</v>
      </c>
      <c r="H183" s="259"/>
      <c r="I183" s="259"/>
      <c r="J183" s="259"/>
      <c r="K183" s="293"/>
      <c r="L183" s="293"/>
      <c r="M183" s="293"/>
    </row>
    <row r="184" spans="1:13" s="296" customFormat="1" ht="19.5" customHeight="1">
      <c r="A184" s="283" t="s">
        <v>690</v>
      </c>
      <c r="B184" s="252"/>
      <c r="C184" s="252"/>
      <c r="D184" s="252"/>
      <c r="E184" s="332"/>
      <c r="F184" s="273">
        <f>SUM(G184:M184)</f>
        <v>3071.52</v>
      </c>
      <c r="G184" s="273">
        <v>2097.52</v>
      </c>
      <c r="H184" s="273">
        <v>256.34</v>
      </c>
      <c r="I184" s="273">
        <v>20.66</v>
      </c>
      <c r="J184" s="273"/>
      <c r="K184" s="333">
        <v>697</v>
      </c>
      <c r="L184" s="333"/>
      <c r="M184" s="333"/>
    </row>
    <row r="185" spans="1:13" s="296" customFormat="1" ht="19.5" customHeight="1">
      <c r="A185" s="288"/>
      <c r="B185" s="310" t="s">
        <v>901</v>
      </c>
      <c r="C185" s="310"/>
      <c r="D185" s="310"/>
      <c r="E185" s="298" t="s">
        <v>894</v>
      </c>
      <c r="F185" s="263">
        <f aca="true" t="shared" si="14" ref="F185:F199">SUM(G185:M185)</f>
        <v>2501.79</v>
      </c>
      <c r="G185" s="263">
        <v>1547.86</v>
      </c>
      <c r="H185" s="263">
        <v>254.54</v>
      </c>
      <c r="I185" s="263">
        <v>2.39</v>
      </c>
      <c r="J185" s="263"/>
      <c r="K185" s="263">
        <v>697</v>
      </c>
      <c r="L185" s="334"/>
      <c r="M185" s="334"/>
    </row>
    <row r="186" spans="1:13" s="296" customFormat="1" ht="19.5" customHeight="1">
      <c r="A186" s="288"/>
      <c r="B186" s="310"/>
      <c r="C186" s="310" t="s">
        <v>902</v>
      </c>
      <c r="D186" s="310"/>
      <c r="E186" s="298" t="s">
        <v>896</v>
      </c>
      <c r="F186" s="263">
        <f t="shared" si="14"/>
        <v>1817.79</v>
      </c>
      <c r="G186" s="263">
        <v>1547.86</v>
      </c>
      <c r="H186" s="263">
        <v>254.54</v>
      </c>
      <c r="I186" s="263">
        <v>2.39</v>
      </c>
      <c r="J186" s="263"/>
      <c r="K186" s="263">
        <v>13</v>
      </c>
      <c r="L186" s="334"/>
      <c r="M186" s="334"/>
    </row>
    <row r="187" spans="1:13" s="296" customFormat="1" ht="19.5" customHeight="1">
      <c r="A187" s="288"/>
      <c r="B187" s="310" t="s">
        <v>67</v>
      </c>
      <c r="C187" s="310" t="s">
        <v>67</v>
      </c>
      <c r="D187" s="310" t="s">
        <v>903</v>
      </c>
      <c r="E187" s="298" t="s">
        <v>898</v>
      </c>
      <c r="F187" s="263">
        <f t="shared" si="14"/>
        <v>1817.79</v>
      </c>
      <c r="G187" s="263">
        <v>1547.86</v>
      </c>
      <c r="H187" s="263">
        <v>254.54</v>
      </c>
      <c r="I187" s="263">
        <v>2.39</v>
      </c>
      <c r="J187" s="263"/>
      <c r="K187" s="263">
        <v>13</v>
      </c>
      <c r="L187" s="334"/>
      <c r="M187" s="334"/>
    </row>
    <row r="188" spans="1:13" s="296" customFormat="1" ht="19.5" customHeight="1">
      <c r="A188" s="288"/>
      <c r="B188" s="310" t="s">
        <v>67</v>
      </c>
      <c r="C188" s="310" t="s">
        <v>925</v>
      </c>
      <c r="D188" s="310"/>
      <c r="E188" s="298" t="s">
        <v>932</v>
      </c>
      <c r="F188" s="263">
        <f t="shared" si="14"/>
        <v>684</v>
      </c>
      <c r="G188" s="263"/>
      <c r="H188" s="263"/>
      <c r="I188" s="263"/>
      <c r="J188" s="263"/>
      <c r="K188" s="263">
        <v>684</v>
      </c>
      <c r="L188" s="334"/>
      <c r="M188" s="334"/>
    </row>
    <row r="189" spans="1:13" s="296" customFormat="1" ht="19.5" customHeight="1">
      <c r="A189" s="288"/>
      <c r="B189" s="310"/>
      <c r="C189" s="310"/>
      <c r="D189" s="310" t="s">
        <v>920</v>
      </c>
      <c r="E189" s="298" t="s">
        <v>934</v>
      </c>
      <c r="F189" s="263">
        <f t="shared" si="14"/>
        <v>684</v>
      </c>
      <c r="G189" s="263"/>
      <c r="H189" s="263"/>
      <c r="I189" s="263"/>
      <c r="J189" s="263"/>
      <c r="K189" s="263">
        <v>684</v>
      </c>
      <c r="L189" s="334"/>
      <c r="M189" s="334"/>
    </row>
    <row r="190" spans="1:13" s="296" customFormat="1" ht="19.5" customHeight="1">
      <c r="A190" s="288"/>
      <c r="B190" s="310" t="s">
        <v>64</v>
      </c>
      <c r="C190" s="310"/>
      <c r="D190" s="310"/>
      <c r="E190" s="298" t="s">
        <v>65</v>
      </c>
      <c r="F190" s="263">
        <f t="shared" si="14"/>
        <v>296.17</v>
      </c>
      <c r="G190" s="263">
        <v>276.1</v>
      </c>
      <c r="H190" s="263">
        <v>1.8</v>
      </c>
      <c r="I190" s="263">
        <v>18.27</v>
      </c>
      <c r="J190" s="263"/>
      <c r="K190" s="334"/>
      <c r="L190" s="334"/>
      <c r="M190" s="334"/>
    </row>
    <row r="191" spans="1:13" s="296" customFormat="1" ht="19.5" customHeight="1">
      <c r="A191" s="288"/>
      <c r="B191" s="310"/>
      <c r="C191" s="310" t="s">
        <v>66</v>
      </c>
      <c r="D191" s="310"/>
      <c r="E191" s="298" t="s">
        <v>31</v>
      </c>
      <c r="F191" s="263">
        <f t="shared" si="14"/>
        <v>296.17</v>
      </c>
      <c r="G191" s="263">
        <v>276.1</v>
      </c>
      <c r="H191" s="263">
        <v>1.8</v>
      </c>
      <c r="I191" s="263">
        <v>18.27</v>
      </c>
      <c r="J191" s="263"/>
      <c r="K191" s="334"/>
      <c r="L191" s="334"/>
      <c r="M191" s="334"/>
    </row>
    <row r="192" spans="1:13" s="296" customFormat="1" ht="19.5" customHeight="1">
      <c r="A192" s="288"/>
      <c r="B192" s="310" t="s">
        <v>67</v>
      </c>
      <c r="C192" s="310" t="s">
        <v>67</v>
      </c>
      <c r="D192" s="310" t="s">
        <v>68</v>
      </c>
      <c r="E192" s="298" t="s">
        <v>33</v>
      </c>
      <c r="F192" s="263">
        <f t="shared" si="14"/>
        <v>20.07</v>
      </c>
      <c r="G192" s="263"/>
      <c r="H192" s="263">
        <v>1.8</v>
      </c>
      <c r="I192" s="263">
        <v>18.27</v>
      </c>
      <c r="J192" s="263"/>
      <c r="K192" s="334"/>
      <c r="L192" s="334"/>
      <c r="M192" s="334"/>
    </row>
    <row r="193" spans="1:13" s="296" customFormat="1" ht="19.5" customHeight="1">
      <c r="A193" s="288"/>
      <c r="B193" s="310" t="s">
        <v>67</v>
      </c>
      <c r="C193" s="310" t="s">
        <v>67</v>
      </c>
      <c r="D193" s="310" t="s">
        <v>66</v>
      </c>
      <c r="E193" s="298" t="s">
        <v>34</v>
      </c>
      <c r="F193" s="263">
        <f t="shared" si="14"/>
        <v>276.1</v>
      </c>
      <c r="G193" s="263">
        <v>276.1</v>
      </c>
      <c r="H193" s="263"/>
      <c r="I193" s="263"/>
      <c r="J193" s="263"/>
      <c r="K193" s="334"/>
      <c r="L193" s="334"/>
      <c r="M193" s="334"/>
    </row>
    <row r="194" spans="1:13" s="296" customFormat="1" ht="19.5" customHeight="1">
      <c r="A194" s="288"/>
      <c r="B194" s="310" t="s">
        <v>69</v>
      </c>
      <c r="C194" s="310"/>
      <c r="D194" s="310"/>
      <c r="E194" s="298" t="s">
        <v>70</v>
      </c>
      <c r="F194" s="263">
        <f t="shared" si="14"/>
        <v>105.39</v>
      </c>
      <c r="G194" s="263">
        <v>105.39</v>
      </c>
      <c r="H194" s="263"/>
      <c r="I194" s="263"/>
      <c r="J194" s="263"/>
      <c r="K194" s="334"/>
      <c r="L194" s="334"/>
      <c r="M194" s="334"/>
    </row>
    <row r="195" spans="1:13" s="296" customFormat="1" ht="19.5" customHeight="1">
      <c r="A195" s="288"/>
      <c r="B195" s="310"/>
      <c r="C195" s="310" t="s">
        <v>71</v>
      </c>
      <c r="D195" s="310"/>
      <c r="E195" s="298" t="s">
        <v>35</v>
      </c>
      <c r="F195" s="263">
        <f t="shared" si="14"/>
        <v>105.39</v>
      </c>
      <c r="G195" s="263">
        <v>105.39</v>
      </c>
      <c r="H195" s="263"/>
      <c r="I195" s="263"/>
      <c r="J195" s="263"/>
      <c r="K195" s="334"/>
      <c r="L195" s="334"/>
      <c r="M195" s="334"/>
    </row>
    <row r="196" spans="1:13" s="296" customFormat="1" ht="19.5" customHeight="1">
      <c r="A196" s="288"/>
      <c r="B196" s="310" t="s">
        <v>67</v>
      </c>
      <c r="C196" s="310" t="s">
        <v>67</v>
      </c>
      <c r="D196" s="310" t="s">
        <v>68</v>
      </c>
      <c r="E196" s="298" t="s">
        <v>37</v>
      </c>
      <c r="F196" s="263">
        <f t="shared" si="14"/>
        <v>105.39</v>
      </c>
      <c r="G196" s="263">
        <v>105.39</v>
      </c>
      <c r="H196" s="263"/>
      <c r="I196" s="263"/>
      <c r="J196" s="263"/>
      <c r="K196" s="334"/>
      <c r="L196" s="334"/>
      <c r="M196" s="334"/>
    </row>
    <row r="197" spans="1:13" s="296" customFormat="1" ht="19.5" customHeight="1">
      <c r="A197" s="288"/>
      <c r="B197" s="310" t="s">
        <v>73</v>
      </c>
      <c r="C197" s="310"/>
      <c r="D197" s="310"/>
      <c r="E197" s="298" t="s">
        <v>74</v>
      </c>
      <c r="F197" s="263">
        <f t="shared" si="14"/>
        <v>168.17</v>
      </c>
      <c r="G197" s="263">
        <v>168.17</v>
      </c>
      <c r="H197" s="263"/>
      <c r="I197" s="263"/>
      <c r="J197" s="263"/>
      <c r="K197" s="334"/>
      <c r="L197" s="334"/>
      <c r="M197" s="334"/>
    </row>
    <row r="198" spans="1:13" s="296" customFormat="1" ht="19.5" customHeight="1">
      <c r="A198" s="303"/>
      <c r="B198" s="310"/>
      <c r="C198" s="310" t="s">
        <v>68</v>
      </c>
      <c r="D198" s="310"/>
      <c r="E198" s="298" t="s">
        <v>40</v>
      </c>
      <c r="F198" s="263">
        <f t="shared" si="14"/>
        <v>168.17</v>
      </c>
      <c r="G198" s="263">
        <v>168.17</v>
      </c>
      <c r="H198" s="263"/>
      <c r="I198" s="263"/>
      <c r="J198" s="263"/>
      <c r="K198" s="334"/>
      <c r="L198" s="334"/>
      <c r="M198" s="334"/>
    </row>
    <row r="199" spans="1:13" s="296" customFormat="1" ht="19.5" customHeight="1">
      <c r="A199" s="288"/>
      <c r="B199" s="310" t="s">
        <v>67</v>
      </c>
      <c r="C199" s="310" t="s">
        <v>67</v>
      </c>
      <c r="D199" s="310" t="s">
        <v>75</v>
      </c>
      <c r="E199" s="298" t="s">
        <v>41</v>
      </c>
      <c r="F199" s="263">
        <f t="shared" si="14"/>
        <v>168.17</v>
      </c>
      <c r="G199" s="263">
        <v>168.17</v>
      </c>
      <c r="H199" s="263"/>
      <c r="I199" s="263"/>
      <c r="J199" s="263"/>
      <c r="K199" s="334"/>
      <c r="L199" s="334"/>
      <c r="M199" s="334"/>
    </row>
    <row r="200" spans="1:13" s="296" customFormat="1" ht="19.5" customHeight="1">
      <c r="A200" s="283" t="s">
        <v>699</v>
      </c>
      <c r="B200" s="252"/>
      <c r="C200" s="252"/>
      <c r="D200" s="252"/>
      <c r="E200" s="284" t="s">
        <v>47</v>
      </c>
      <c r="F200" s="273">
        <f>SUM(G200:K200)</f>
        <v>2352.96</v>
      </c>
      <c r="G200" s="335">
        <v>2045.01</v>
      </c>
      <c r="H200" s="335">
        <v>178.93</v>
      </c>
      <c r="I200" s="335">
        <v>39.02</v>
      </c>
      <c r="J200" s="275">
        <f>SUM(J201:J215)</f>
        <v>0</v>
      </c>
      <c r="K200" s="285">
        <v>90</v>
      </c>
      <c r="L200" s="285"/>
      <c r="M200" s="286"/>
    </row>
    <row r="201" spans="1:13" s="296" customFormat="1" ht="19.5" customHeight="1">
      <c r="A201" s="288"/>
      <c r="B201" s="256" t="s">
        <v>893</v>
      </c>
      <c r="C201" s="256"/>
      <c r="D201" s="256"/>
      <c r="E201" s="300" t="s">
        <v>894</v>
      </c>
      <c r="F201" s="265">
        <v>1776.35</v>
      </c>
      <c r="G201" s="265">
        <v>1506.19</v>
      </c>
      <c r="H201" s="265">
        <v>176.1</v>
      </c>
      <c r="I201" s="265">
        <v>4.06</v>
      </c>
      <c r="J201" s="259"/>
      <c r="K201" s="312">
        <v>90</v>
      </c>
      <c r="L201" s="293"/>
      <c r="M201" s="293"/>
    </row>
    <row r="202" spans="1:13" s="296" customFormat="1" ht="19.5" customHeight="1">
      <c r="A202" s="288"/>
      <c r="B202" s="256"/>
      <c r="C202" s="256" t="s">
        <v>895</v>
      </c>
      <c r="D202" s="256"/>
      <c r="E202" s="300" t="s">
        <v>997</v>
      </c>
      <c r="F202" s="302">
        <v>1686.35</v>
      </c>
      <c r="G202" s="265">
        <v>1506.19</v>
      </c>
      <c r="H202" s="265">
        <v>176.1</v>
      </c>
      <c r="I202" s="265">
        <v>4.06</v>
      </c>
      <c r="J202" s="259"/>
      <c r="K202" s="293"/>
      <c r="L202" s="293"/>
      <c r="M202" s="293"/>
    </row>
    <row r="203" spans="1:13" s="296" customFormat="1" ht="19.5" customHeight="1">
      <c r="A203" s="288"/>
      <c r="B203" s="256"/>
      <c r="C203" s="256"/>
      <c r="D203" s="256" t="s">
        <v>897</v>
      </c>
      <c r="E203" s="300" t="s">
        <v>998</v>
      </c>
      <c r="F203" s="302">
        <v>1686.35</v>
      </c>
      <c r="G203" s="265">
        <v>1506.19</v>
      </c>
      <c r="H203" s="265">
        <v>176.1</v>
      </c>
      <c r="I203" s="265">
        <v>4.06</v>
      </c>
      <c r="J203" s="259"/>
      <c r="K203" s="293"/>
      <c r="L203" s="293"/>
      <c r="M203" s="293"/>
    </row>
    <row r="204" spans="1:13" s="296" customFormat="1" ht="19.5" customHeight="1">
      <c r="A204" s="288"/>
      <c r="B204" s="256"/>
      <c r="C204" s="256" t="s">
        <v>931</v>
      </c>
      <c r="D204" s="256"/>
      <c r="E204" s="298" t="s">
        <v>191</v>
      </c>
      <c r="F204" s="302">
        <v>90</v>
      </c>
      <c r="G204" s="265"/>
      <c r="H204" s="265"/>
      <c r="I204" s="265"/>
      <c r="J204" s="259"/>
      <c r="K204" s="312">
        <v>90</v>
      </c>
      <c r="L204" s="293"/>
      <c r="M204" s="293"/>
    </row>
    <row r="205" spans="1:13" s="296" customFormat="1" ht="19.5" customHeight="1">
      <c r="A205" s="288"/>
      <c r="B205" s="256"/>
      <c r="C205" s="256"/>
      <c r="D205" s="256" t="s">
        <v>933</v>
      </c>
      <c r="E205" s="298" t="s">
        <v>192</v>
      </c>
      <c r="F205" s="302">
        <v>90</v>
      </c>
      <c r="G205" s="265"/>
      <c r="H205" s="265"/>
      <c r="I205" s="265"/>
      <c r="J205" s="259"/>
      <c r="K205" s="312">
        <v>90</v>
      </c>
      <c r="L205" s="293"/>
      <c r="M205" s="293"/>
    </row>
    <row r="206" spans="1:13" s="296" customFormat="1" ht="19.5" customHeight="1">
      <c r="A206" s="288"/>
      <c r="B206" s="256" t="s">
        <v>935</v>
      </c>
      <c r="C206" s="256"/>
      <c r="D206" s="256"/>
      <c r="E206" s="298" t="s">
        <v>65</v>
      </c>
      <c r="F206" s="265">
        <v>310.49</v>
      </c>
      <c r="G206" s="265">
        <v>272.7</v>
      </c>
      <c r="H206" s="265">
        <v>2.83</v>
      </c>
      <c r="I206" s="265">
        <v>34.96</v>
      </c>
      <c r="J206" s="259"/>
      <c r="K206" s="293"/>
      <c r="L206" s="293"/>
      <c r="M206" s="293"/>
    </row>
    <row r="207" spans="1:13" s="296" customFormat="1" ht="19.5" customHeight="1">
      <c r="A207" s="288"/>
      <c r="B207" s="256"/>
      <c r="C207" s="256" t="s">
        <v>936</v>
      </c>
      <c r="D207" s="256"/>
      <c r="E207" s="298" t="s">
        <v>31</v>
      </c>
      <c r="F207" s="265">
        <v>310.49</v>
      </c>
      <c r="G207" s="265">
        <v>272.7</v>
      </c>
      <c r="H207" s="265">
        <v>2.83</v>
      </c>
      <c r="I207" s="265">
        <v>34.96</v>
      </c>
      <c r="J207" s="259"/>
      <c r="K207" s="293"/>
      <c r="L207" s="293"/>
      <c r="M207" s="293"/>
    </row>
    <row r="208" spans="1:13" s="296" customFormat="1" ht="19.5" customHeight="1">
      <c r="A208" s="288"/>
      <c r="B208" s="256"/>
      <c r="C208" s="256"/>
      <c r="D208" s="256" t="s">
        <v>902</v>
      </c>
      <c r="E208" s="298" t="s">
        <v>33</v>
      </c>
      <c r="F208" s="302">
        <v>37.79</v>
      </c>
      <c r="G208" s="265"/>
      <c r="H208" s="265">
        <v>2.83</v>
      </c>
      <c r="I208" s="265">
        <v>34.96</v>
      </c>
      <c r="J208" s="259"/>
      <c r="K208" s="293"/>
      <c r="L208" s="293"/>
      <c r="M208" s="293"/>
    </row>
    <row r="209" spans="1:13" s="296" customFormat="1" ht="19.5" customHeight="1">
      <c r="A209" s="288"/>
      <c r="B209" s="256"/>
      <c r="C209" s="256"/>
      <c r="D209" s="256" t="s">
        <v>936</v>
      </c>
      <c r="E209" s="298" t="s">
        <v>34</v>
      </c>
      <c r="F209" s="265">
        <v>272.7</v>
      </c>
      <c r="G209" s="265">
        <v>272.7</v>
      </c>
      <c r="H209" s="265"/>
      <c r="I209" s="259"/>
      <c r="J209" s="259"/>
      <c r="K209" s="293"/>
      <c r="L209" s="293"/>
      <c r="M209" s="293"/>
    </row>
    <row r="210" spans="1:13" s="296" customFormat="1" ht="19.5" customHeight="1">
      <c r="A210" s="288"/>
      <c r="B210" s="256" t="s">
        <v>937</v>
      </c>
      <c r="C210" s="256"/>
      <c r="D210" s="256"/>
      <c r="E210" s="298" t="s">
        <v>70</v>
      </c>
      <c r="F210" s="265">
        <v>102.38</v>
      </c>
      <c r="G210" s="265">
        <v>102.38</v>
      </c>
      <c r="H210" s="265"/>
      <c r="I210" s="259"/>
      <c r="J210" s="259"/>
      <c r="K210" s="293"/>
      <c r="L210" s="293"/>
      <c r="M210" s="293"/>
    </row>
    <row r="211" spans="1:13" s="296" customFormat="1" ht="19.5" customHeight="1">
      <c r="A211" s="288"/>
      <c r="B211" s="256"/>
      <c r="C211" s="256" t="s">
        <v>999</v>
      </c>
      <c r="D211" s="256"/>
      <c r="E211" s="298" t="s">
        <v>35</v>
      </c>
      <c r="F211" s="265">
        <v>102.38</v>
      </c>
      <c r="G211" s="265">
        <v>102.38</v>
      </c>
      <c r="H211" s="265"/>
      <c r="I211" s="259"/>
      <c r="J211" s="259"/>
      <c r="K211" s="293"/>
      <c r="L211" s="293"/>
      <c r="M211" s="293"/>
    </row>
    <row r="212" spans="1:13" s="296" customFormat="1" ht="19.5" customHeight="1">
      <c r="A212" s="288"/>
      <c r="B212" s="256"/>
      <c r="C212" s="256"/>
      <c r="D212" s="256" t="s">
        <v>895</v>
      </c>
      <c r="E212" s="298" t="s">
        <v>37</v>
      </c>
      <c r="F212" s="265">
        <v>102.38</v>
      </c>
      <c r="G212" s="265">
        <v>102.38</v>
      </c>
      <c r="H212" s="265"/>
      <c r="I212" s="259"/>
      <c r="J212" s="259"/>
      <c r="K212" s="293"/>
      <c r="L212" s="293"/>
      <c r="M212" s="293"/>
    </row>
    <row r="213" spans="1:13" s="296" customFormat="1" ht="19.5" customHeight="1">
      <c r="A213" s="288"/>
      <c r="B213" s="256" t="s">
        <v>939</v>
      </c>
      <c r="C213" s="256"/>
      <c r="D213" s="256"/>
      <c r="E213" s="298" t="s">
        <v>74</v>
      </c>
      <c r="F213" s="265">
        <v>163.74</v>
      </c>
      <c r="G213" s="265">
        <v>163.74</v>
      </c>
      <c r="H213" s="265"/>
      <c r="I213" s="259"/>
      <c r="J213" s="259"/>
      <c r="K213" s="293"/>
      <c r="L213" s="293"/>
      <c r="M213" s="293"/>
    </row>
    <row r="214" spans="1:13" s="296" customFormat="1" ht="19.5" customHeight="1">
      <c r="A214" s="288"/>
      <c r="B214" s="256"/>
      <c r="C214" s="256" t="s">
        <v>895</v>
      </c>
      <c r="D214" s="256"/>
      <c r="E214" s="298" t="s">
        <v>40</v>
      </c>
      <c r="F214" s="265">
        <v>163.74</v>
      </c>
      <c r="G214" s="265">
        <v>163.74</v>
      </c>
      <c r="H214" s="265"/>
      <c r="I214" s="259"/>
      <c r="J214" s="259"/>
      <c r="K214" s="293"/>
      <c r="L214" s="293"/>
      <c r="M214" s="293"/>
    </row>
    <row r="215" spans="1:13" s="296" customFormat="1" ht="19.5" customHeight="1">
      <c r="A215" s="288"/>
      <c r="B215" s="256"/>
      <c r="C215" s="256"/>
      <c r="D215" s="256" t="s">
        <v>926</v>
      </c>
      <c r="E215" s="298" t="s">
        <v>41</v>
      </c>
      <c r="F215" s="265">
        <v>163.74</v>
      </c>
      <c r="G215" s="265">
        <v>163.74</v>
      </c>
      <c r="H215" s="265"/>
      <c r="I215" s="259"/>
      <c r="J215" s="259"/>
      <c r="K215" s="293"/>
      <c r="L215" s="293"/>
      <c r="M215" s="293"/>
    </row>
    <row r="216" spans="1:13" s="296" customFormat="1" ht="19.5" customHeight="1">
      <c r="A216" s="283" t="s">
        <v>711</v>
      </c>
      <c r="B216" s="252"/>
      <c r="C216" s="252"/>
      <c r="D216" s="252"/>
      <c r="E216" s="284" t="s">
        <v>47</v>
      </c>
      <c r="F216" s="273">
        <f>SUM(G216:J216)</f>
        <v>1430.33</v>
      </c>
      <c r="G216" s="273">
        <f>SUM(G217,G222,G226,G229)</f>
        <v>1224.51</v>
      </c>
      <c r="H216" s="273">
        <f>SUM(H217,H222,H226,H229)</f>
        <v>159.11</v>
      </c>
      <c r="I216" s="273">
        <f>SUM(I217,I222,I226,I229)</f>
        <v>46.71</v>
      </c>
      <c r="J216" s="273">
        <f>SUM(J217:J231)</f>
        <v>0</v>
      </c>
      <c r="K216" s="336"/>
      <c r="L216" s="336"/>
      <c r="M216" s="333"/>
    </row>
    <row r="217" spans="1:13" s="296" customFormat="1" ht="19.5" customHeight="1">
      <c r="A217" s="288"/>
      <c r="B217" s="256" t="s">
        <v>893</v>
      </c>
      <c r="C217" s="256"/>
      <c r="D217" s="256"/>
      <c r="E217" s="300" t="s">
        <v>894</v>
      </c>
      <c r="F217" s="263">
        <f>SUM(G217:J217)</f>
        <v>1049.47</v>
      </c>
      <c r="G217" s="263">
        <v>888.21</v>
      </c>
      <c r="H217" s="263">
        <v>156</v>
      </c>
      <c r="I217" s="263">
        <v>5.26</v>
      </c>
      <c r="J217" s="263"/>
      <c r="K217" s="334"/>
      <c r="L217" s="334"/>
      <c r="M217" s="334"/>
    </row>
    <row r="218" spans="1:13" s="296" customFormat="1" ht="19.5" customHeight="1">
      <c r="A218" s="288"/>
      <c r="B218" s="256"/>
      <c r="C218" s="256" t="s">
        <v>895</v>
      </c>
      <c r="D218" s="256"/>
      <c r="E218" s="300" t="s">
        <v>1000</v>
      </c>
      <c r="F218" s="263">
        <f aca="true" t="shared" si="15" ref="F218:F231">SUM(G218:J218)</f>
        <v>1004.47</v>
      </c>
      <c r="G218" s="263">
        <v>888.21</v>
      </c>
      <c r="H218" s="263">
        <v>111</v>
      </c>
      <c r="I218" s="263">
        <v>5.26</v>
      </c>
      <c r="J218" s="263"/>
      <c r="K218" s="334"/>
      <c r="L218" s="334"/>
      <c r="M218" s="334"/>
    </row>
    <row r="219" spans="1:13" s="296" customFormat="1" ht="19.5" customHeight="1">
      <c r="A219" s="288"/>
      <c r="B219" s="256"/>
      <c r="C219" s="256"/>
      <c r="D219" s="256" t="s">
        <v>897</v>
      </c>
      <c r="E219" s="300" t="s">
        <v>1001</v>
      </c>
      <c r="F219" s="263">
        <f t="shared" si="15"/>
        <v>1004.47</v>
      </c>
      <c r="G219" s="263">
        <v>888.21</v>
      </c>
      <c r="H219" s="263">
        <v>111</v>
      </c>
      <c r="I219" s="263">
        <v>5.26</v>
      </c>
      <c r="J219" s="263"/>
      <c r="K219" s="334"/>
      <c r="L219" s="334"/>
      <c r="M219" s="334"/>
    </row>
    <row r="220" spans="1:13" s="296" customFormat="1" ht="19.5" customHeight="1">
      <c r="A220" s="288"/>
      <c r="B220" s="256"/>
      <c r="C220" s="256" t="s">
        <v>931</v>
      </c>
      <c r="D220" s="256"/>
      <c r="E220" s="300" t="s">
        <v>1002</v>
      </c>
      <c r="F220" s="263">
        <f t="shared" si="15"/>
        <v>45</v>
      </c>
      <c r="G220" s="263"/>
      <c r="H220" s="263">
        <v>45</v>
      </c>
      <c r="I220" s="263"/>
      <c r="J220" s="259"/>
      <c r="K220" s="293"/>
      <c r="L220" s="293"/>
      <c r="M220" s="293"/>
    </row>
    <row r="221" spans="1:13" s="296" customFormat="1" ht="19.5" customHeight="1">
      <c r="A221" s="288"/>
      <c r="B221" s="256"/>
      <c r="C221" s="256"/>
      <c r="D221" s="256" t="s">
        <v>933</v>
      </c>
      <c r="E221" s="300" t="s">
        <v>1003</v>
      </c>
      <c r="F221" s="263">
        <f t="shared" si="15"/>
        <v>45</v>
      </c>
      <c r="G221" s="263"/>
      <c r="H221" s="263">
        <v>45</v>
      </c>
      <c r="I221" s="263"/>
      <c r="J221" s="259"/>
      <c r="K221" s="293"/>
      <c r="L221" s="293"/>
      <c r="M221" s="293"/>
    </row>
    <row r="222" spans="1:13" s="296" customFormat="1" ht="19.5" customHeight="1">
      <c r="A222" s="288"/>
      <c r="B222" s="256" t="s">
        <v>935</v>
      </c>
      <c r="C222" s="256"/>
      <c r="D222" s="256"/>
      <c r="E222" s="300" t="s">
        <v>964</v>
      </c>
      <c r="F222" s="263">
        <f t="shared" si="15"/>
        <v>202.96000000000004</v>
      </c>
      <c r="G222" s="263">
        <v>158.4</v>
      </c>
      <c r="H222" s="263">
        <v>3.11</v>
      </c>
      <c r="I222" s="263">
        <v>41.45</v>
      </c>
      <c r="J222" s="259"/>
      <c r="K222" s="293"/>
      <c r="L222" s="293"/>
      <c r="M222" s="293"/>
    </row>
    <row r="223" spans="1:13" s="296" customFormat="1" ht="19.5" customHeight="1">
      <c r="A223" s="288"/>
      <c r="B223" s="256"/>
      <c r="C223" s="256" t="s">
        <v>936</v>
      </c>
      <c r="D223" s="256"/>
      <c r="E223" s="300" t="s">
        <v>1004</v>
      </c>
      <c r="F223" s="263">
        <f t="shared" si="15"/>
        <v>202.96000000000004</v>
      </c>
      <c r="G223" s="263">
        <v>158.4</v>
      </c>
      <c r="H223" s="263">
        <v>3.11</v>
      </c>
      <c r="I223" s="263">
        <v>41.45</v>
      </c>
      <c r="J223" s="259"/>
      <c r="K223" s="293"/>
      <c r="L223" s="293"/>
      <c r="M223" s="293"/>
    </row>
    <row r="224" spans="1:13" s="296" customFormat="1" ht="19.5" customHeight="1">
      <c r="A224" s="288"/>
      <c r="B224" s="256"/>
      <c r="C224" s="256"/>
      <c r="D224" s="256" t="s">
        <v>895</v>
      </c>
      <c r="E224" s="300" t="s">
        <v>1005</v>
      </c>
      <c r="F224" s="263">
        <f t="shared" si="15"/>
        <v>44.56</v>
      </c>
      <c r="G224" s="263"/>
      <c r="H224" s="263">
        <v>3.11</v>
      </c>
      <c r="I224" s="263">
        <v>41.45</v>
      </c>
      <c r="J224" s="259"/>
      <c r="K224" s="293"/>
      <c r="L224" s="293"/>
      <c r="M224" s="293"/>
    </row>
    <row r="225" spans="1:13" s="296" customFormat="1" ht="19.5" customHeight="1">
      <c r="A225" s="288"/>
      <c r="B225" s="256"/>
      <c r="C225" s="256"/>
      <c r="D225" s="256" t="s">
        <v>936</v>
      </c>
      <c r="E225" s="300" t="s">
        <v>1006</v>
      </c>
      <c r="F225" s="263">
        <f t="shared" si="15"/>
        <v>158.4</v>
      </c>
      <c r="G225" s="263">
        <v>158.4</v>
      </c>
      <c r="H225" s="263"/>
      <c r="I225" s="263"/>
      <c r="J225" s="259"/>
      <c r="K225" s="293"/>
      <c r="L225" s="293"/>
      <c r="M225" s="293"/>
    </row>
    <row r="226" spans="1:13" s="296" customFormat="1" ht="19.5" customHeight="1">
      <c r="A226" s="288"/>
      <c r="B226" s="256" t="s">
        <v>937</v>
      </c>
      <c r="C226" s="256"/>
      <c r="D226" s="256"/>
      <c r="E226" s="300" t="s">
        <v>972</v>
      </c>
      <c r="F226" s="263">
        <f t="shared" si="15"/>
        <v>81.33</v>
      </c>
      <c r="G226" s="263">
        <v>81.33</v>
      </c>
      <c r="H226" s="263"/>
      <c r="I226" s="263"/>
      <c r="J226" s="259"/>
      <c r="K226" s="293"/>
      <c r="L226" s="293"/>
      <c r="M226" s="293"/>
    </row>
    <row r="227" spans="1:13" s="296" customFormat="1" ht="19.5" customHeight="1">
      <c r="A227" s="288"/>
      <c r="B227" s="256"/>
      <c r="C227" s="256" t="s">
        <v>999</v>
      </c>
      <c r="D227" s="256"/>
      <c r="E227" s="300" t="s">
        <v>1007</v>
      </c>
      <c r="F227" s="263">
        <f t="shared" si="15"/>
        <v>81.33</v>
      </c>
      <c r="G227" s="263">
        <v>81.33</v>
      </c>
      <c r="H227" s="263"/>
      <c r="I227" s="263"/>
      <c r="J227" s="259"/>
      <c r="K227" s="293"/>
      <c r="L227" s="293"/>
      <c r="M227" s="293"/>
    </row>
    <row r="228" spans="1:13" s="296" customFormat="1" ht="19.5" customHeight="1">
      <c r="A228" s="288"/>
      <c r="B228" s="256"/>
      <c r="C228" s="256"/>
      <c r="D228" s="256" t="s">
        <v>895</v>
      </c>
      <c r="E228" s="300" t="s">
        <v>1008</v>
      </c>
      <c r="F228" s="263">
        <f t="shared" si="15"/>
        <v>81.33</v>
      </c>
      <c r="G228" s="263">
        <v>81.33</v>
      </c>
      <c r="H228" s="263"/>
      <c r="I228" s="263"/>
      <c r="J228" s="259"/>
      <c r="K228" s="293"/>
      <c r="L228" s="293"/>
      <c r="M228" s="293"/>
    </row>
    <row r="229" spans="1:13" s="296" customFormat="1" ht="19.5" customHeight="1">
      <c r="A229" s="288"/>
      <c r="B229" s="256" t="s">
        <v>939</v>
      </c>
      <c r="C229" s="256"/>
      <c r="D229" s="256"/>
      <c r="E229" s="300" t="s">
        <v>977</v>
      </c>
      <c r="F229" s="263">
        <f t="shared" si="15"/>
        <v>96.57</v>
      </c>
      <c r="G229" s="263">
        <v>96.57</v>
      </c>
      <c r="H229" s="263"/>
      <c r="I229" s="263"/>
      <c r="J229" s="259"/>
      <c r="K229" s="293"/>
      <c r="L229" s="293"/>
      <c r="M229" s="293"/>
    </row>
    <row r="230" spans="1:13" s="296" customFormat="1" ht="19.5" customHeight="1">
      <c r="A230" s="288"/>
      <c r="B230" s="256"/>
      <c r="C230" s="256" t="s">
        <v>895</v>
      </c>
      <c r="D230" s="256"/>
      <c r="E230" s="300" t="s">
        <v>1009</v>
      </c>
      <c r="F230" s="263">
        <f t="shared" si="15"/>
        <v>96.57</v>
      </c>
      <c r="G230" s="263">
        <v>96.57</v>
      </c>
      <c r="H230" s="263"/>
      <c r="I230" s="263"/>
      <c r="J230" s="259"/>
      <c r="K230" s="293"/>
      <c r="L230" s="293"/>
      <c r="M230" s="293"/>
    </row>
    <row r="231" spans="1:13" s="296" customFormat="1" ht="19.5" customHeight="1">
      <c r="A231" s="288"/>
      <c r="B231" s="256"/>
      <c r="C231" s="256"/>
      <c r="D231" s="256" t="s">
        <v>926</v>
      </c>
      <c r="E231" s="300" t="s">
        <v>1010</v>
      </c>
      <c r="F231" s="263">
        <f t="shared" si="15"/>
        <v>96.57</v>
      </c>
      <c r="G231" s="263">
        <v>96.57</v>
      </c>
      <c r="H231" s="263"/>
      <c r="I231" s="263"/>
      <c r="J231" s="259"/>
      <c r="K231" s="293"/>
      <c r="L231" s="293"/>
      <c r="M231" s="293"/>
    </row>
    <row r="232" spans="1:13" s="296" customFormat="1" ht="19.5" customHeight="1">
      <c r="A232" s="283" t="s">
        <v>1011</v>
      </c>
      <c r="B232" s="252"/>
      <c r="C232" s="252"/>
      <c r="D232" s="252"/>
      <c r="E232" s="284" t="s">
        <v>47</v>
      </c>
      <c r="F232" s="273">
        <f>F233+F236+F240+F243</f>
        <v>706.5300000000001</v>
      </c>
      <c r="G232" s="273">
        <f>G233+G236+G240+G243</f>
        <v>621.59</v>
      </c>
      <c r="H232" s="273">
        <f>H233+H236+H240+H243</f>
        <v>69.92</v>
      </c>
      <c r="I232" s="273">
        <f>I233+I236+I240+I243</f>
        <v>15.02</v>
      </c>
      <c r="J232" s="273">
        <f>SUM(J233:J245)</f>
        <v>0</v>
      </c>
      <c r="K232" s="336"/>
      <c r="L232" s="336"/>
      <c r="M232" s="333"/>
    </row>
    <row r="233" spans="1:13" s="296" customFormat="1" ht="19.5" customHeight="1">
      <c r="A233" s="288"/>
      <c r="B233" s="256" t="s">
        <v>901</v>
      </c>
      <c r="C233" s="256"/>
      <c r="D233" s="256"/>
      <c r="E233" s="300" t="s">
        <v>894</v>
      </c>
      <c r="F233" s="263">
        <f>SUM(G233:J233)</f>
        <v>511.41</v>
      </c>
      <c r="G233" s="263">
        <v>451.47</v>
      </c>
      <c r="H233" s="263">
        <v>59.92</v>
      </c>
      <c r="I233" s="263">
        <v>0.02</v>
      </c>
      <c r="J233" s="263"/>
      <c r="K233" s="334"/>
      <c r="L233" s="334"/>
      <c r="M233" s="334"/>
    </row>
    <row r="234" spans="1:13" s="296" customFormat="1" ht="19.5" customHeight="1">
      <c r="A234" s="288"/>
      <c r="B234" s="256"/>
      <c r="C234" s="256" t="s">
        <v>902</v>
      </c>
      <c r="D234" s="256"/>
      <c r="E234" s="300" t="s">
        <v>1012</v>
      </c>
      <c r="F234" s="263">
        <f aca="true" t="shared" si="16" ref="F234:F245">SUM(G234:J234)</f>
        <v>511.41</v>
      </c>
      <c r="G234" s="263">
        <v>451.47</v>
      </c>
      <c r="H234" s="263">
        <v>59.92</v>
      </c>
      <c r="I234" s="263">
        <v>0.02</v>
      </c>
      <c r="J234" s="263"/>
      <c r="K234" s="334"/>
      <c r="L234" s="334"/>
      <c r="M234" s="334"/>
    </row>
    <row r="235" spans="1:13" s="296" customFormat="1" ht="19.5" customHeight="1">
      <c r="A235" s="288"/>
      <c r="B235" s="256"/>
      <c r="C235" s="256"/>
      <c r="D235" s="256" t="s">
        <v>903</v>
      </c>
      <c r="E235" s="300" t="s">
        <v>1013</v>
      </c>
      <c r="F235" s="263">
        <f t="shared" si="16"/>
        <v>511.41</v>
      </c>
      <c r="G235" s="263">
        <v>451.47</v>
      </c>
      <c r="H235" s="263">
        <v>59.92</v>
      </c>
      <c r="I235" s="263">
        <v>0.02</v>
      </c>
      <c r="J235" s="263"/>
      <c r="K235" s="334"/>
      <c r="L235" s="334"/>
      <c r="M235" s="334"/>
    </row>
    <row r="236" spans="1:13" s="296" customFormat="1" ht="19.5" customHeight="1">
      <c r="A236" s="288"/>
      <c r="B236" s="256" t="s">
        <v>921</v>
      </c>
      <c r="C236" s="256"/>
      <c r="D236" s="256"/>
      <c r="E236" s="300" t="s">
        <v>964</v>
      </c>
      <c r="F236" s="263">
        <f t="shared" si="16"/>
        <v>105.6</v>
      </c>
      <c r="G236" s="263">
        <v>80.6</v>
      </c>
      <c r="H236" s="263">
        <v>10</v>
      </c>
      <c r="I236" s="263">
        <v>15</v>
      </c>
      <c r="J236" s="263"/>
      <c r="K236" s="334"/>
      <c r="L236" s="334"/>
      <c r="M236" s="334"/>
    </row>
    <row r="237" spans="1:13" s="296" customFormat="1" ht="19.5" customHeight="1">
      <c r="A237" s="288"/>
      <c r="B237" s="256"/>
      <c r="C237" s="256" t="s">
        <v>922</v>
      </c>
      <c r="D237" s="256"/>
      <c r="E237" s="300" t="s">
        <v>1014</v>
      </c>
      <c r="F237" s="263">
        <f t="shared" si="16"/>
        <v>105.6</v>
      </c>
      <c r="G237" s="263">
        <v>80.6</v>
      </c>
      <c r="H237" s="263">
        <v>10</v>
      </c>
      <c r="I237" s="263">
        <v>15</v>
      </c>
      <c r="J237" s="263"/>
      <c r="K237" s="334"/>
      <c r="L237" s="334"/>
      <c r="M237" s="334"/>
    </row>
    <row r="238" spans="1:13" s="296" customFormat="1" ht="19.5" customHeight="1">
      <c r="A238" s="288"/>
      <c r="B238" s="256"/>
      <c r="C238" s="256"/>
      <c r="D238" s="256" t="s">
        <v>902</v>
      </c>
      <c r="E238" s="300" t="s">
        <v>1015</v>
      </c>
      <c r="F238" s="263">
        <f t="shared" si="16"/>
        <v>25</v>
      </c>
      <c r="G238" s="263"/>
      <c r="H238" s="263">
        <v>10</v>
      </c>
      <c r="I238" s="263">
        <v>15</v>
      </c>
      <c r="J238" s="263"/>
      <c r="K238" s="334"/>
      <c r="L238" s="334"/>
      <c r="M238" s="334"/>
    </row>
    <row r="239" spans="1:13" s="296" customFormat="1" ht="19.5" customHeight="1">
      <c r="A239" s="288"/>
      <c r="B239" s="256"/>
      <c r="C239" s="256"/>
      <c r="D239" s="256" t="s">
        <v>922</v>
      </c>
      <c r="E239" s="300" t="s">
        <v>1016</v>
      </c>
      <c r="F239" s="263"/>
      <c r="G239" s="263">
        <v>80.6</v>
      </c>
      <c r="H239" s="263"/>
      <c r="I239" s="263"/>
      <c r="J239" s="263"/>
      <c r="K239" s="334"/>
      <c r="L239" s="334"/>
      <c r="M239" s="334"/>
    </row>
    <row r="240" spans="1:13" s="296" customFormat="1" ht="19.5" customHeight="1">
      <c r="A240" s="288"/>
      <c r="B240" s="256" t="s">
        <v>981</v>
      </c>
      <c r="C240" s="256"/>
      <c r="D240" s="256"/>
      <c r="E240" s="300" t="s">
        <v>972</v>
      </c>
      <c r="F240" s="263">
        <f t="shared" si="16"/>
        <v>40.44</v>
      </c>
      <c r="G240" s="263">
        <v>40.44</v>
      </c>
      <c r="H240" s="263"/>
      <c r="I240" s="263"/>
      <c r="J240" s="263"/>
      <c r="K240" s="334"/>
      <c r="L240" s="334"/>
      <c r="M240" s="334"/>
    </row>
    <row r="241" spans="1:13" s="296" customFormat="1" ht="19.5" customHeight="1">
      <c r="A241" s="288"/>
      <c r="B241" s="256"/>
      <c r="C241" s="256" t="s">
        <v>938</v>
      </c>
      <c r="D241" s="256"/>
      <c r="E241" s="300" t="s">
        <v>1017</v>
      </c>
      <c r="F241" s="263">
        <f t="shared" si="16"/>
        <v>40.44</v>
      </c>
      <c r="G241" s="263">
        <v>40.44</v>
      </c>
      <c r="H241" s="263"/>
      <c r="I241" s="263"/>
      <c r="J241" s="263"/>
      <c r="K241" s="334"/>
      <c r="L241" s="334"/>
      <c r="M241" s="334"/>
    </row>
    <row r="242" spans="1:13" s="296" customFormat="1" ht="19.5" customHeight="1">
      <c r="A242" s="288"/>
      <c r="B242" s="256"/>
      <c r="C242" s="256"/>
      <c r="D242" s="256" t="s">
        <v>902</v>
      </c>
      <c r="E242" s="300" t="s">
        <v>1018</v>
      </c>
      <c r="F242" s="263">
        <f t="shared" si="16"/>
        <v>40.44</v>
      </c>
      <c r="G242" s="263">
        <v>40.44</v>
      </c>
      <c r="H242" s="263"/>
      <c r="I242" s="263"/>
      <c r="J242" s="263"/>
      <c r="K242" s="334"/>
      <c r="L242" s="334"/>
      <c r="M242" s="334"/>
    </row>
    <row r="243" spans="1:13" s="296" customFormat="1" ht="19.5" customHeight="1">
      <c r="A243" s="303"/>
      <c r="B243" s="256" t="s">
        <v>982</v>
      </c>
      <c r="C243" s="256"/>
      <c r="D243" s="256"/>
      <c r="E243" s="300" t="s">
        <v>977</v>
      </c>
      <c r="F243" s="263">
        <f t="shared" si="16"/>
        <v>49.08</v>
      </c>
      <c r="G243" s="263">
        <v>49.08</v>
      </c>
      <c r="H243" s="263"/>
      <c r="I243" s="263"/>
      <c r="J243" s="263"/>
      <c r="K243" s="334"/>
      <c r="L243" s="334"/>
      <c r="M243" s="334"/>
    </row>
    <row r="244" spans="1:13" s="296" customFormat="1" ht="19.5" customHeight="1">
      <c r="A244" s="303"/>
      <c r="B244" s="256"/>
      <c r="C244" s="256" t="s">
        <v>902</v>
      </c>
      <c r="D244" s="256"/>
      <c r="E244" s="300" t="s">
        <v>1019</v>
      </c>
      <c r="F244" s="263">
        <f t="shared" si="16"/>
        <v>49.08</v>
      </c>
      <c r="G244" s="263">
        <v>49.08</v>
      </c>
      <c r="H244" s="263"/>
      <c r="I244" s="263"/>
      <c r="J244" s="263"/>
      <c r="K244" s="334"/>
      <c r="L244" s="334"/>
      <c r="M244" s="334"/>
    </row>
    <row r="245" spans="1:13" s="296" customFormat="1" ht="19.5" customHeight="1">
      <c r="A245" s="288"/>
      <c r="B245" s="256"/>
      <c r="C245" s="256"/>
      <c r="D245" s="256" t="s">
        <v>913</v>
      </c>
      <c r="E245" s="300" t="s">
        <v>1020</v>
      </c>
      <c r="F245" s="259">
        <f t="shared" si="16"/>
        <v>49.08</v>
      </c>
      <c r="G245" s="259">
        <v>49.08</v>
      </c>
      <c r="H245" s="259"/>
      <c r="I245" s="259"/>
      <c r="J245" s="259"/>
      <c r="K245" s="293"/>
      <c r="L245" s="293"/>
      <c r="M245" s="293"/>
    </row>
    <row r="246" spans="1:13" s="296" customFormat="1" ht="19.5" customHeight="1">
      <c r="A246" s="251" t="s">
        <v>422</v>
      </c>
      <c r="B246" s="252"/>
      <c r="C246" s="252"/>
      <c r="D246" s="252"/>
      <c r="E246" s="253" t="s">
        <v>47</v>
      </c>
      <c r="F246" s="275">
        <f>SUM(F247,F250,F252,F256,F259,)</f>
        <v>2144.05</v>
      </c>
      <c r="G246" s="275">
        <f>SUM(G247+G252+G256+G259)</f>
        <v>1501.7300000000002</v>
      </c>
      <c r="H246" s="275">
        <f>H247+H252</f>
        <v>165.53</v>
      </c>
      <c r="I246" s="275">
        <f>I247+I252</f>
        <v>11.79</v>
      </c>
      <c r="J246" s="275">
        <f>SUM(J247:J261)</f>
        <v>0</v>
      </c>
      <c r="K246" s="275">
        <f>K250</f>
        <v>465</v>
      </c>
      <c r="L246" s="337"/>
      <c r="M246" s="338"/>
    </row>
    <row r="247" spans="1:13" s="296" customFormat="1" ht="19.5" customHeight="1">
      <c r="A247" s="255"/>
      <c r="B247" s="132">
        <v>205</v>
      </c>
      <c r="C247" s="132"/>
      <c r="D247" s="132"/>
      <c r="E247" s="76" t="s">
        <v>276</v>
      </c>
      <c r="F247" s="265">
        <f>SUM(G247:J247)</f>
        <v>1272.8300000000002</v>
      </c>
      <c r="G247" s="302">
        <v>1107.89</v>
      </c>
      <c r="H247" s="302">
        <v>164.65</v>
      </c>
      <c r="I247" s="302">
        <v>0.29</v>
      </c>
      <c r="J247" s="265"/>
      <c r="K247" s="266"/>
      <c r="L247" s="266"/>
      <c r="M247" s="266"/>
    </row>
    <row r="248" spans="1:13" s="296" customFormat="1" ht="19.5" customHeight="1">
      <c r="A248" s="255"/>
      <c r="B248" s="132"/>
      <c r="C248" s="132">
        <v>2</v>
      </c>
      <c r="D248" s="132"/>
      <c r="E248" s="76" t="s">
        <v>187</v>
      </c>
      <c r="F248" s="265">
        <f aca="true" t="shared" si="17" ref="F248:F261">SUM(G248:J248)</f>
        <v>1272.8300000000002</v>
      </c>
      <c r="G248" s="302">
        <v>1107.89</v>
      </c>
      <c r="H248" s="302">
        <v>164.65</v>
      </c>
      <c r="I248" s="302">
        <v>0.29</v>
      </c>
      <c r="J248" s="265"/>
      <c r="K248" s="266"/>
      <c r="L248" s="266"/>
      <c r="M248" s="266"/>
    </row>
    <row r="249" spans="1:13" s="296" customFormat="1" ht="19.5" customHeight="1">
      <c r="A249" s="255"/>
      <c r="B249" s="132"/>
      <c r="C249" s="132"/>
      <c r="D249" s="132">
        <v>3</v>
      </c>
      <c r="E249" s="76" t="s">
        <v>196</v>
      </c>
      <c r="F249" s="265">
        <f t="shared" si="17"/>
        <v>1272.8300000000002</v>
      </c>
      <c r="G249" s="302">
        <v>1107.89</v>
      </c>
      <c r="H249" s="302">
        <v>164.65</v>
      </c>
      <c r="I249" s="302">
        <v>0.29</v>
      </c>
      <c r="J249" s="265"/>
      <c r="K249" s="266"/>
      <c r="L249" s="266"/>
      <c r="M249" s="266"/>
    </row>
    <row r="250" spans="1:13" s="296" customFormat="1" ht="19.5" customHeight="1">
      <c r="A250" s="255"/>
      <c r="B250" s="132"/>
      <c r="C250" s="132">
        <v>9</v>
      </c>
      <c r="D250" s="132"/>
      <c r="E250" s="76" t="s">
        <v>191</v>
      </c>
      <c r="F250" s="265">
        <v>465</v>
      </c>
      <c r="G250" s="302">
        <v>0</v>
      </c>
      <c r="H250" s="302">
        <v>0</v>
      </c>
      <c r="I250" s="302">
        <v>0</v>
      </c>
      <c r="J250" s="265"/>
      <c r="K250" s="266">
        <v>465</v>
      </c>
      <c r="L250" s="266"/>
      <c r="M250" s="266"/>
    </row>
    <row r="251" spans="1:13" s="296" customFormat="1" ht="19.5" customHeight="1">
      <c r="A251" s="255"/>
      <c r="B251" s="132"/>
      <c r="C251" s="132"/>
      <c r="D251" s="132">
        <v>99</v>
      </c>
      <c r="E251" s="76" t="s">
        <v>192</v>
      </c>
      <c r="F251" s="265">
        <v>465</v>
      </c>
      <c r="G251" s="302">
        <v>0</v>
      </c>
      <c r="H251" s="302">
        <v>0</v>
      </c>
      <c r="I251" s="302">
        <v>0</v>
      </c>
      <c r="J251" s="265"/>
      <c r="K251" s="266">
        <v>465</v>
      </c>
      <c r="L251" s="266"/>
      <c r="M251" s="266"/>
    </row>
    <row r="252" spans="1:13" s="296" customFormat="1" ht="19.5" customHeight="1">
      <c r="A252" s="255"/>
      <c r="B252" s="132">
        <v>208</v>
      </c>
      <c r="C252" s="132"/>
      <c r="D252" s="132"/>
      <c r="E252" s="76" t="s">
        <v>65</v>
      </c>
      <c r="F252" s="265">
        <f t="shared" si="17"/>
        <v>210.31</v>
      </c>
      <c r="G252" s="302">
        <v>197.93</v>
      </c>
      <c r="H252" s="302">
        <v>0.88</v>
      </c>
      <c r="I252" s="302">
        <v>11.5</v>
      </c>
      <c r="J252" s="265"/>
      <c r="K252" s="266"/>
      <c r="L252" s="266"/>
      <c r="M252" s="266"/>
    </row>
    <row r="253" spans="1:13" s="296" customFormat="1" ht="19.5" customHeight="1">
      <c r="A253" s="255"/>
      <c r="B253" s="132"/>
      <c r="C253" s="132">
        <v>5</v>
      </c>
      <c r="D253" s="132"/>
      <c r="E253" s="76" t="s">
        <v>31</v>
      </c>
      <c r="F253" s="265">
        <f t="shared" si="17"/>
        <v>210.31</v>
      </c>
      <c r="G253" s="302">
        <v>197.93</v>
      </c>
      <c r="H253" s="302">
        <v>0.88</v>
      </c>
      <c r="I253" s="302">
        <v>11.5</v>
      </c>
      <c r="J253" s="265"/>
      <c r="K253" s="266"/>
      <c r="L253" s="266"/>
      <c r="M253" s="266"/>
    </row>
    <row r="254" spans="1:13" s="296" customFormat="1" ht="19.5" customHeight="1">
      <c r="A254" s="255"/>
      <c r="B254" s="132"/>
      <c r="C254" s="132"/>
      <c r="D254" s="132">
        <v>2</v>
      </c>
      <c r="E254" s="76" t="s">
        <v>33</v>
      </c>
      <c r="F254" s="265">
        <f t="shared" si="17"/>
        <v>12.38</v>
      </c>
      <c r="G254" s="302">
        <v>0</v>
      </c>
      <c r="H254" s="302">
        <v>0.88</v>
      </c>
      <c r="I254" s="302">
        <v>11.5</v>
      </c>
      <c r="J254" s="265"/>
      <c r="K254" s="266"/>
      <c r="L254" s="266"/>
      <c r="M254" s="266"/>
    </row>
    <row r="255" spans="1:13" s="296" customFormat="1" ht="19.5" customHeight="1">
      <c r="A255" s="255"/>
      <c r="B255" s="132"/>
      <c r="C255" s="132"/>
      <c r="D255" s="132">
        <v>5</v>
      </c>
      <c r="E255" s="76" t="s">
        <v>34</v>
      </c>
      <c r="F255" s="265">
        <v>197.93</v>
      </c>
      <c r="G255" s="302">
        <v>197.93</v>
      </c>
      <c r="H255" s="302">
        <v>0</v>
      </c>
      <c r="I255" s="302">
        <v>0</v>
      </c>
      <c r="J255" s="265"/>
      <c r="K255" s="266"/>
      <c r="L255" s="266"/>
      <c r="M255" s="266"/>
    </row>
    <row r="256" spans="1:13" s="296" customFormat="1" ht="19.5" customHeight="1">
      <c r="A256" s="255"/>
      <c r="B256" s="132">
        <v>210</v>
      </c>
      <c r="C256" s="132"/>
      <c r="D256" s="132"/>
      <c r="E256" s="76" t="s">
        <v>70</v>
      </c>
      <c r="F256" s="265">
        <v>75.51</v>
      </c>
      <c r="G256" s="302">
        <v>75.51</v>
      </c>
      <c r="H256" s="302">
        <v>0</v>
      </c>
      <c r="I256" s="302">
        <v>0</v>
      </c>
      <c r="J256" s="265"/>
      <c r="K256" s="266"/>
      <c r="L256" s="266"/>
      <c r="M256" s="266"/>
    </row>
    <row r="257" spans="1:13" s="296" customFormat="1" ht="19.5" customHeight="1">
      <c r="A257" s="255"/>
      <c r="B257" s="132"/>
      <c r="C257" s="132">
        <v>11</v>
      </c>
      <c r="D257" s="132"/>
      <c r="E257" s="76" t="s">
        <v>35</v>
      </c>
      <c r="F257" s="302">
        <v>75.51</v>
      </c>
      <c r="G257" s="302">
        <v>75.51</v>
      </c>
      <c r="H257" s="302">
        <v>0</v>
      </c>
      <c r="I257" s="302">
        <v>0</v>
      </c>
      <c r="J257" s="265"/>
      <c r="K257" s="266"/>
      <c r="L257" s="266"/>
      <c r="M257" s="266"/>
    </row>
    <row r="258" spans="1:13" s="296" customFormat="1" ht="19.5" customHeight="1">
      <c r="A258" s="255"/>
      <c r="B258" s="132"/>
      <c r="C258" s="132"/>
      <c r="D258" s="132">
        <v>2</v>
      </c>
      <c r="E258" s="76" t="s">
        <v>37</v>
      </c>
      <c r="F258" s="302">
        <v>75.51</v>
      </c>
      <c r="G258" s="302">
        <v>75.51</v>
      </c>
      <c r="H258" s="302">
        <v>0</v>
      </c>
      <c r="I258" s="302">
        <v>0</v>
      </c>
      <c r="J258" s="265"/>
      <c r="K258" s="266"/>
      <c r="L258" s="266"/>
      <c r="M258" s="266"/>
    </row>
    <row r="259" spans="1:13" s="296" customFormat="1" ht="19.5" customHeight="1">
      <c r="A259" s="255"/>
      <c r="B259" s="132">
        <v>221</v>
      </c>
      <c r="C259" s="132"/>
      <c r="D259" s="132"/>
      <c r="E259" s="76" t="s">
        <v>74</v>
      </c>
      <c r="F259" s="302">
        <v>120.4</v>
      </c>
      <c r="G259" s="302">
        <v>120.4</v>
      </c>
      <c r="H259" s="302">
        <v>0</v>
      </c>
      <c r="I259" s="302">
        <v>0</v>
      </c>
      <c r="J259" s="265"/>
      <c r="K259" s="266"/>
      <c r="L259" s="266"/>
      <c r="M259" s="266"/>
    </row>
    <row r="260" spans="1:13" s="296" customFormat="1" ht="19.5" customHeight="1">
      <c r="A260" s="255"/>
      <c r="B260" s="132"/>
      <c r="C260" s="132">
        <v>2</v>
      </c>
      <c r="D260" s="132"/>
      <c r="E260" s="76" t="s">
        <v>40</v>
      </c>
      <c r="F260" s="265">
        <f t="shared" si="17"/>
        <v>120.4</v>
      </c>
      <c r="G260" s="302">
        <v>120.4</v>
      </c>
      <c r="H260" s="302">
        <v>0</v>
      </c>
      <c r="I260" s="302">
        <v>0</v>
      </c>
      <c r="J260" s="265"/>
      <c r="K260" s="266"/>
      <c r="L260" s="266"/>
      <c r="M260" s="266"/>
    </row>
    <row r="261" spans="1:13" s="296" customFormat="1" ht="19.5" customHeight="1">
      <c r="A261" s="255"/>
      <c r="B261" s="132"/>
      <c r="C261" s="132"/>
      <c r="D261" s="132">
        <v>1</v>
      </c>
      <c r="E261" s="76" t="s">
        <v>41</v>
      </c>
      <c r="F261" s="265">
        <f t="shared" si="17"/>
        <v>120.4</v>
      </c>
      <c r="G261" s="302">
        <v>120.4</v>
      </c>
      <c r="H261" s="302">
        <v>0</v>
      </c>
      <c r="I261" s="302">
        <v>0</v>
      </c>
      <c r="J261" s="265"/>
      <c r="K261" s="266"/>
      <c r="L261" s="266"/>
      <c r="M261" s="266"/>
    </row>
    <row r="262" spans="1:13" s="296" customFormat="1" ht="19.5" customHeight="1">
      <c r="A262" s="251" t="s">
        <v>674</v>
      </c>
      <c r="B262" s="252"/>
      <c r="C262" s="252"/>
      <c r="D262" s="252"/>
      <c r="E262" s="253" t="s">
        <v>47</v>
      </c>
      <c r="F262" s="323">
        <f>G262+H262+I262+K262</f>
        <v>2663.13</v>
      </c>
      <c r="G262" s="323">
        <v>2111.82</v>
      </c>
      <c r="H262" s="273">
        <f>H263+H268+H273+H275</f>
        <v>308.78999999999996</v>
      </c>
      <c r="I262" s="273">
        <v>42.52</v>
      </c>
      <c r="J262" s="254">
        <f>SUM(J263:J277)</f>
        <v>0</v>
      </c>
      <c r="K262" s="324">
        <v>200</v>
      </c>
      <c r="L262" s="325"/>
      <c r="M262" s="326"/>
    </row>
    <row r="263" spans="1:13" s="296" customFormat="1" ht="19.5" customHeight="1">
      <c r="A263" s="255"/>
      <c r="B263" s="256" t="s">
        <v>941</v>
      </c>
      <c r="C263" s="256"/>
      <c r="D263" s="256"/>
      <c r="E263" s="262" t="s">
        <v>276</v>
      </c>
      <c r="F263" s="327">
        <f>SUM(G263:J263)</f>
        <v>1869.06</v>
      </c>
      <c r="G263" s="327">
        <v>1558.51</v>
      </c>
      <c r="H263" s="263">
        <v>306.2</v>
      </c>
      <c r="I263" s="263">
        <v>4.35</v>
      </c>
      <c r="J263" s="259"/>
      <c r="K263" s="261"/>
      <c r="L263" s="261"/>
      <c r="M263" s="261"/>
    </row>
    <row r="264" spans="1:13" s="296" customFormat="1" ht="19.5" customHeight="1">
      <c r="A264" s="255"/>
      <c r="B264" s="256"/>
      <c r="C264" s="256" t="s">
        <v>953</v>
      </c>
      <c r="D264" s="256"/>
      <c r="E264" s="262" t="s">
        <v>986</v>
      </c>
      <c r="F264" s="327">
        <f aca="true" t="shared" si="18" ref="F264:F270">SUM(G264:J264)</f>
        <v>1869.06</v>
      </c>
      <c r="G264" s="327">
        <v>1558.51</v>
      </c>
      <c r="H264" s="263">
        <v>306.2</v>
      </c>
      <c r="I264" s="263">
        <v>4.35</v>
      </c>
      <c r="J264" s="259"/>
      <c r="K264" s="261"/>
      <c r="L264" s="261"/>
      <c r="M264" s="261"/>
    </row>
    <row r="265" spans="1:13" s="296" customFormat="1" ht="19.5" customHeight="1">
      <c r="A265" s="255"/>
      <c r="B265" s="256"/>
      <c r="C265" s="256"/>
      <c r="D265" s="256" t="s">
        <v>944</v>
      </c>
      <c r="E265" s="328" t="s">
        <v>987</v>
      </c>
      <c r="F265" s="327">
        <f t="shared" si="18"/>
        <v>1869.06</v>
      </c>
      <c r="G265" s="327">
        <v>1558.51</v>
      </c>
      <c r="H265" s="263">
        <v>306.2</v>
      </c>
      <c r="I265" s="263">
        <v>4.35</v>
      </c>
      <c r="J265" s="259"/>
      <c r="K265" s="261"/>
      <c r="L265" s="261"/>
      <c r="M265" s="261"/>
    </row>
    <row r="266" spans="1:13" s="296" customFormat="1" ht="19.5" customHeight="1">
      <c r="A266" s="255"/>
      <c r="B266" s="256"/>
      <c r="C266" s="256" t="s">
        <v>946</v>
      </c>
      <c r="D266" s="256"/>
      <c r="E266" s="328" t="s">
        <v>988</v>
      </c>
      <c r="F266" s="260">
        <v>200</v>
      </c>
      <c r="G266" s="259"/>
      <c r="H266" s="259"/>
      <c r="I266" s="259"/>
      <c r="J266" s="259"/>
      <c r="K266" s="260">
        <v>200</v>
      </c>
      <c r="L266" s="261"/>
      <c r="M266" s="261"/>
    </row>
    <row r="267" spans="1:13" s="296" customFormat="1" ht="19.5" customHeight="1">
      <c r="A267" s="255"/>
      <c r="B267" s="256"/>
      <c r="C267" s="256"/>
      <c r="D267" s="256" t="s">
        <v>948</v>
      </c>
      <c r="E267" s="328" t="s">
        <v>477</v>
      </c>
      <c r="F267" s="260">
        <v>200</v>
      </c>
      <c r="G267" s="259"/>
      <c r="H267" s="259"/>
      <c r="I267" s="259"/>
      <c r="J267" s="259"/>
      <c r="K267" s="260">
        <v>200</v>
      </c>
      <c r="L267" s="261"/>
      <c r="M267" s="261"/>
    </row>
    <row r="268" spans="1:13" s="296" customFormat="1" ht="19.5" customHeight="1">
      <c r="A268" s="255"/>
      <c r="B268" s="256" t="s">
        <v>950</v>
      </c>
      <c r="C268" s="256"/>
      <c r="D268" s="256"/>
      <c r="E268" s="76" t="s">
        <v>65</v>
      </c>
      <c r="F268" s="263">
        <f t="shared" si="18"/>
        <v>318.81</v>
      </c>
      <c r="G268" s="263">
        <v>278.05</v>
      </c>
      <c r="H268" s="263">
        <v>2.59</v>
      </c>
      <c r="I268" s="263">
        <v>38.17</v>
      </c>
      <c r="J268" s="259"/>
      <c r="K268" s="261"/>
      <c r="L268" s="261"/>
      <c r="M268" s="261"/>
    </row>
    <row r="269" spans="1:13" s="296" customFormat="1" ht="19.5" customHeight="1">
      <c r="A269" s="255"/>
      <c r="B269" s="256"/>
      <c r="C269" s="256" t="s">
        <v>951</v>
      </c>
      <c r="D269" s="256"/>
      <c r="E269" s="328" t="s">
        <v>918</v>
      </c>
      <c r="F269" s="263">
        <f t="shared" si="18"/>
        <v>318.81</v>
      </c>
      <c r="G269" s="263">
        <v>278.05</v>
      </c>
      <c r="H269" s="263">
        <v>2.59</v>
      </c>
      <c r="I269" s="263">
        <v>38.17</v>
      </c>
      <c r="J269" s="259"/>
      <c r="K269" s="261"/>
      <c r="L269" s="261"/>
      <c r="M269" s="261"/>
    </row>
    <row r="270" spans="1:13" s="296" customFormat="1" ht="19.5" customHeight="1">
      <c r="A270" s="255"/>
      <c r="B270" s="256"/>
      <c r="C270" s="256"/>
      <c r="D270" s="256" t="s">
        <v>953</v>
      </c>
      <c r="E270" s="328" t="s">
        <v>989</v>
      </c>
      <c r="F270" s="263">
        <f t="shared" si="18"/>
        <v>40.760000000000005</v>
      </c>
      <c r="G270" s="259"/>
      <c r="H270" s="263">
        <v>2.59</v>
      </c>
      <c r="I270" s="263">
        <v>38.17</v>
      </c>
      <c r="J270" s="259"/>
      <c r="K270" s="261"/>
      <c r="L270" s="261"/>
      <c r="M270" s="261"/>
    </row>
    <row r="271" spans="1:13" s="296" customFormat="1" ht="19.5" customHeight="1">
      <c r="A271" s="255"/>
      <c r="B271" s="256"/>
      <c r="C271" s="256"/>
      <c r="D271" s="256" t="s">
        <v>951</v>
      </c>
      <c r="E271" s="328" t="s">
        <v>990</v>
      </c>
      <c r="F271" s="263">
        <v>278.05</v>
      </c>
      <c r="G271" s="263">
        <v>278.05</v>
      </c>
      <c r="H271" s="259"/>
      <c r="I271" s="259"/>
      <c r="J271" s="259"/>
      <c r="K271" s="261"/>
      <c r="L271" s="261"/>
      <c r="M271" s="261"/>
    </row>
    <row r="272" spans="1:13" s="296" customFormat="1" ht="19.5" customHeight="1">
      <c r="A272" s="303"/>
      <c r="B272" s="256" t="s">
        <v>954</v>
      </c>
      <c r="C272" s="256"/>
      <c r="D272" s="256"/>
      <c r="E272" s="328" t="s">
        <v>70</v>
      </c>
      <c r="F272" s="263">
        <v>105.95</v>
      </c>
      <c r="G272" s="263">
        <v>105.95</v>
      </c>
      <c r="H272" s="259"/>
      <c r="I272" s="259"/>
      <c r="J272" s="259"/>
      <c r="K272" s="261"/>
      <c r="L272" s="261"/>
      <c r="M272" s="261"/>
    </row>
    <row r="273" spans="1:13" s="296" customFormat="1" ht="19.5" customHeight="1">
      <c r="A273" s="303"/>
      <c r="B273" s="256"/>
      <c r="C273" s="256" t="s">
        <v>955</v>
      </c>
      <c r="D273" s="256"/>
      <c r="E273" s="328" t="s">
        <v>991</v>
      </c>
      <c r="F273" s="263">
        <v>105.95</v>
      </c>
      <c r="G273" s="263">
        <v>105.95</v>
      </c>
      <c r="H273" s="259"/>
      <c r="I273" s="259"/>
      <c r="J273" s="259"/>
      <c r="K273" s="261"/>
      <c r="L273" s="261"/>
      <c r="M273" s="261"/>
    </row>
    <row r="274" spans="1:13" s="296" customFormat="1" ht="19.5" customHeight="1">
      <c r="A274" s="303"/>
      <c r="B274" s="256"/>
      <c r="C274" s="256"/>
      <c r="D274" s="256" t="s">
        <v>953</v>
      </c>
      <c r="E274" s="328" t="s">
        <v>992</v>
      </c>
      <c r="F274" s="263">
        <v>105.95</v>
      </c>
      <c r="G274" s="263">
        <v>105.95</v>
      </c>
      <c r="H274" s="259"/>
      <c r="I274" s="259"/>
      <c r="J274" s="259"/>
      <c r="K274" s="261"/>
      <c r="L274" s="261"/>
      <c r="M274" s="261"/>
    </row>
    <row r="275" spans="1:13" s="296" customFormat="1" ht="19.5" customHeight="1">
      <c r="A275" s="303"/>
      <c r="B275" s="256" t="s">
        <v>73</v>
      </c>
      <c r="C275" s="256"/>
      <c r="D275" s="256"/>
      <c r="E275" s="328" t="s">
        <v>74</v>
      </c>
      <c r="F275" s="263">
        <v>169.31</v>
      </c>
      <c r="G275" s="263">
        <v>169.31</v>
      </c>
      <c r="H275" s="259"/>
      <c r="I275" s="259"/>
      <c r="J275" s="259"/>
      <c r="K275" s="261"/>
      <c r="L275" s="261"/>
      <c r="M275" s="261"/>
    </row>
    <row r="276" spans="1:13" s="296" customFormat="1" ht="19.5" customHeight="1">
      <c r="A276" s="303"/>
      <c r="B276" s="256"/>
      <c r="C276" s="256" t="s">
        <v>957</v>
      </c>
      <c r="D276" s="256"/>
      <c r="E276" s="328" t="s">
        <v>993</v>
      </c>
      <c r="F276" s="263">
        <v>169.31</v>
      </c>
      <c r="G276" s="263">
        <v>169.31</v>
      </c>
      <c r="H276" s="259"/>
      <c r="I276" s="259"/>
      <c r="J276" s="259"/>
      <c r="K276" s="261"/>
      <c r="L276" s="261"/>
      <c r="M276" s="261"/>
    </row>
    <row r="277" spans="1:13" s="296" customFormat="1" ht="19.5" customHeight="1">
      <c r="A277" s="255"/>
      <c r="B277" s="256"/>
      <c r="C277" s="256"/>
      <c r="D277" s="256" t="s">
        <v>953</v>
      </c>
      <c r="E277" s="328" t="s">
        <v>1021</v>
      </c>
      <c r="F277" s="263">
        <v>169.31</v>
      </c>
      <c r="G277" s="263">
        <v>169.31</v>
      </c>
      <c r="H277" s="259"/>
      <c r="I277" s="259"/>
      <c r="J277" s="259"/>
      <c r="K277" s="261"/>
      <c r="L277" s="261"/>
      <c r="M277" s="261"/>
    </row>
    <row r="278" spans="1:13" s="296" customFormat="1" ht="19.5" customHeight="1">
      <c r="A278" s="251" t="s">
        <v>726</v>
      </c>
      <c r="B278" s="252"/>
      <c r="C278" s="252"/>
      <c r="D278" s="252"/>
      <c r="E278" s="253" t="s">
        <v>47</v>
      </c>
      <c r="F278" s="275">
        <v>2275.69</v>
      </c>
      <c r="G278" s="275">
        <v>1780.54</v>
      </c>
      <c r="H278" s="275">
        <v>330.26</v>
      </c>
      <c r="I278" s="275">
        <v>79.89</v>
      </c>
      <c r="J278" s="275"/>
      <c r="K278" s="338">
        <v>85</v>
      </c>
      <c r="L278" s="337"/>
      <c r="M278" s="338"/>
    </row>
    <row r="279" spans="1:13" s="296" customFormat="1" ht="19.5" customHeight="1">
      <c r="A279" s="255"/>
      <c r="B279" s="256" t="s">
        <v>901</v>
      </c>
      <c r="C279" s="256"/>
      <c r="D279" s="256"/>
      <c r="E279" s="262" t="s">
        <v>894</v>
      </c>
      <c r="F279" s="275">
        <v>1714.7</v>
      </c>
      <c r="G279" s="265">
        <v>1303.73</v>
      </c>
      <c r="H279" s="265">
        <v>275.51</v>
      </c>
      <c r="I279" s="265">
        <v>0.46</v>
      </c>
      <c r="J279" s="259"/>
      <c r="K279" s="261"/>
      <c r="L279" s="261"/>
      <c r="M279" s="261"/>
    </row>
    <row r="280" spans="1:13" s="296" customFormat="1" ht="19.5" customHeight="1">
      <c r="A280" s="255"/>
      <c r="B280" s="256"/>
      <c r="C280" s="256" t="s">
        <v>902</v>
      </c>
      <c r="D280" s="256"/>
      <c r="E280" s="262" t="s">
        <v>1022</v>
      </c>
      <c r="F280" s="258">
        <v>1579.7</v>
      </c>
      <c r="G280" s="265">
        <v>1303.73</v>
      </c>
      <c r="H280" s="265">
        <v>275.51</v>
      </c>
      <c r="I280" s="265">
        <v>0.46</v>
      </c>
      <c r="J280" s="259"/>
      <c r="K280" s="261"/>
      <c r="L280" s="261"/>
      <c r="M280" s="261"/>
    </row>
    <row r="281" spans="1:13" s="296" customFormat="1" ht="19.5" customHeight="1">
      <c r="A281" s="255"/>
      <c r="B281" s="256"/>
      <c r="C281" s="256"/>
      <c r="D281" s="256" t="s">
        <v>906</v>
      </c>
      <c r="E281" s="262" t="s">
        <v>1023</v>
      </c>
      <c r="F281" s="258">
        <v>1579.7</v>
      </c>
      <c r="G281" s="265">
        <v>1303.73</v>
      </c>
      <c r="H281" s="265">
        <v>275.51</v>
      </c>
      <c r="I281" s="265">
        <v>0.46</v>
      </c>
      <c r="J281" s="259"/>
      <c r="K281" s="261"/>
      <c r="L281" s="261"/>
      <c r="M281" s="261"/>
    </row>
    <row r="282" spans="1:13" s="296" customFormat="1" ht="19.5" customHeight="1">
      <c r="A282" s="255"/>
      <c r="B282" s="256"/>
      <c r="C282" s="256" t="s">
        <v>925</v>
      </c>
      <c r="D282" s="256"/>
      <c r="E282" s="262" t="s">
        <v>1024</v>
      </c>
      <c r="F282" s="258">
        <v>135</v>
      </c>
      <c r="G282" s="258"/>
      <c r="H282" s="258">
        <v>50</v>
      </c>
      <c r="I282" s="258"/>
      <c r="J282" s="259"/>
      <c r="K282" s="260">
        <v>85</v>
      </c>
      <c r="L282" s="261"/>
      <c r="M282" s="260"/>
    </row>
    <row r="283" spans="1:13" s="296" customFormat="1" ht="19.5" customHeight="1">
      <c r="A283" s="255"/>
      <c r="B283" s="256"/>
      <c r="C283" s="256"/>
      <c r="D283" s="256" t="s">
        <v>920</v>
      </c>
      <c r="E283" s="262" t="s">
        <v>1025</v>
      </c>
      <c r="F283" s="258">
        <v>135</v>
      </c>
      <c r="G283" s="258"/>
      <c r="H283" s="258">
        <v>50</v>
      </c>
      <c r="I283" s="259"/>
      <c r="J283" s="339"/>
      <c r="K283" s="260">
        <v>85</v>
      </c>
      <c r="L283" s="261"/>
      <c r="M283" s="260"/>
    </row>
    <row r="284" spans="1:13" s="296" customFormat="1" ht="19.5" customHeight="1">
      <c r="A284" s="255"/>
      <c r="B284" s="256" t="s">
        <v>921</v>
      </c>
      <c r="C284" s="256"/>
      <c r="D284" s="256"/>
      <c r="E284" s="262" t="s">
        <v>964</v>
      </c>
      <c r="F284" s="258">
        <v>317.18</v>
      </c>
      <c r="G284" s="258"/>
      <c r="H284" s="258">
        <v>4.75</v>
      </c>
      <c r="I284" s="258">
        <v>79.46</v>
      </c>
      <c r="J284" s="259"/>
      <c r="K284" s="261"/>
      <c r="L284" s="261"/>
      <c r="M284" s="261"/>
    </row>
    <row r="285" spans="1:13" s="296" customFormat="1" ht="19.5" customHeight="1">
      <c r="A285" s="255"/>
      <c r="B285" s="256"/>
      <c r="C285" s="256" t="s">
        <v>922</v>
      </c>
      <c r="D285" s="256"/>
      <c r="E285" s="262" t="s">
        <v>1026</v>
      </c>
      <c r="F285" s="258">
        <v>317.18</v>
      </c>
      <c r="G285" s="258"/>
      <c r="H285" s="258">
        <v>4.75</v>
      </c>
      <c r="I285" s="258">
        <v>79.46</v>
      </c>
      <c r="J285" s="259"/>
      <c r="K285" s="261"/>
      <c r="L285" s="261"/>
      <c r="M285" s="261"/>
    </row>
    <row r="286" spans="1:13" s="296" customFormat="1" ht="19.5" customHeight="1">
      <c r="A286" s="303"/>
      <c r="B286" s="256"/>
      <c r="C286" s="256"/>
      <c r="D286" s="256" t="s">
        <v>902</v>
      </c>
      <c r="E286" s="262" t="s">
        <v>1027</v>
      </c>
      <c r="F286" s="258">
        <v>84.18</v>
      </c>
      <c r="G286" s="259"/>
      <c r="H286" s="258">
        <v>4.75</v>
      </c>
      <c r="I286" s="258">
        <v>79.46</v>
      </c>
      <c r="J286" s="259"/>
      <c r="K286" s="261"/>
      <c r="L286" s="261"/>
      <c r="M286" s="261"/>
    </row>
    <row r="287" spans="1:13" s="296" customFormat="1" ht="19.5" customHeight="1">
      <c r="A287" s="303"/>
      <c r="B287" s="256"/>
      <c r="C287" s="256"/>
      <c r="D287" s="256" t="s">
        <v>922</v>
      </c>
      <c r="E287" s="262" t="s">
        <v>1028</v>
      </c>
      <c r="F287" s="258">
        <v>233</v>
      </c>
      <c r="G287" s="258">
        <v>233</v>
      </c>
      <c r="H287" s="258"/>
      <c r="I287" s="258"/>
      <c r="J287" s="259"/>
      <c r="K287" s="261"/>
      <c r="L287" s="261"/>
      <c r="M287" s="261"/>
    </row>
    <row r="288" spans="1:13" s="296" customFormat="1" ht="19.5" customHeight="1">
      <c r="A288" s="303"/>
      <c r="B288" s="256" t="s">
        <v>981</v>
      </c>
      <c r="C288" s="256"/>
      <c r="D288" s="256"/>
      <c r="E288" s="262" t="s">
        <v>1029</v>
      </c>
      <c r="F288" s="258">
        <v>102.13</v>
      </c>
      <c r="G288" s="258">
        <v>102.13</v>
      </c>
      <c r="H288" s="258"/>
      <c r="I288" s="258"/>
      <c r="J288" s="259"/>
      <c r="K288" s="261"/>
      <c r="L288" s="261"/>
      <c r="M288" s="261"/>
    </row>
    <row r="289" spans="1:13" s="296" customFormat="1" ht="19.5" customHeight="1">
      <c r="A289" s="303"/>
      <c r="B289" s="256"/>
      <c r="C289" s="256" t="s">
        <v>938</v>
      </c>
      <c r="D289" s="256"/>
      <c r="E289" s="262" t="s">
        <v>974</v>
      </c>
      <c r="F289" s="258">
        <v>102.13</v>
      </c>
      <c r="G289" s="258">
        <v>102.13</v>
      </c>
      <c r="H289" s="258"/>
      <c r="I289" s="258"/>
      <c r="J289" s="259"/>
      <c r="K289" s="261"/>
      <c r="L289" s="261"/>
      <c r="M289" s="261"/>
    </row>
    <row r="290" spans="1:13" s="296" customFormat="1" ht="19.5" customHeight="1">
      <c r="A290" s="303"/>
      <c r="B290" s="256"/>
      <c r="C290" s="256"/>
      <c r="D290" s="256" t="s">
        <v>902</v>
      </c>
      <c r="E290" s="262" t="s">
        <v>975</v>
      </c>
      <c r="F290" s="258">
        <v>102.13</v>
      </c>
      <c r="G290" s="258">
        <v>102.13</v>
      </c>
      <c r="H290" s="258"/>
      <c r="I290" s="258"/>
      <c r="J290" s="259"/>
      <c r="K290" s="261"/>
      <c r="L290" s="261"/>
      <c r="M290" s="261"/>
    </row>
    <row r="291" spans="1:13" s="296" customFormat="1" ht="19.5" customHeight="1">
      <c r="A291" s="303"/>
      <c r="B291" s="256" t="s">
        <v>982</v>
      </c>
      <c r="C291" s="256"/>
      <c r="D291" s="256"/>
      <c r="E291" s="262" t="s">
        <v>977</v>
      </c>
      <c r="F291" s="258">
        <v>141.68</v>
      </c>
      <c r="G291" s="258">
        <v>141.68</v>
      </c>
      <c r="H291" s="258"/>
      <c r="I291" s="258"/>
      <c r="J291" s="259"/>
      <c r="K291" s="261"/>
      <c r="L291" s="261"/>
      <c r="M291" s="261"/>
    </row>
    <row r="292" spans="1:13" s="296" customFormat="1" ht="19.5" customHeight="1">
      <c r="A292" s="303"/>
      <c r="B292" s="256"/>
      <c r="C292" s="256" t="s">
        <v>902</v>
      </c>
      <c r="D292" s="256"/>
      <c r="E292" s="262" t="s">
        <v>978</v>
      </c>
      <c r="F292" s="258">
        <v>141.68</v>
      </c>
      <c r="G292" s="258">
        <v>141.68</v>
      </c>
      <c r="H292" s="258"/>
      <c r="I292" s="258"/>
      <c r="J292" s="259"/>
      <c r="K292" s="261"/>
      <c r="L292" s="261"/>
      <c r="M292" s="261"/>
    </row>
    <row r="293" spans="1:13" s="296" customFormat="1" ht="19.5" customHeight="1">
      <c r="A293" s="303"/>
      <c r="B293" s="256"/>
      <c r="C293" s="256"/>
      <c r="D293" s="256" t="s">
        <v>913</v>
      </c>
      <c r="E293" s="262" t="s">
        <v>980</v>
      </c>
      <c r="F293" s="258">
        <v>141.68</v>
      </c>
      <c r="G293" s="258">
        <v>141.68</v>
      </c>
      <c r="H293" s="258"/>
      <c r="I293" s="258"/>
      <c r="J293" s="259"/>
      <c r="K293" s="261"/>
      <c r="L293" s="261"/>
      <c r="M293" s="261"/>
    </row>
    <row r="294" spans="1:13" s="296" customFormat="1" ht="19.5" customHeight="1">
      <c r="A294" s="283" t="s">
        <v>1030</v>
      </c>
      <c r="B294" s="252"/>
      <c r="C294" s="252"/>
      <c r="D294" s="252"/>
      <c r="E294" s="284" t="s">
        <v>47</v>
      </c>
      <c r="F294" s="273">
        <f>SUM(G294:J294)</f>
        <v>1614.1899999999998</v>
      </c>
      <c r="G294" s="273">
        <v>1387.55</v>
      </c>
      <c r="H294" s="273">
        <v>205.3</v>
      </c>
      <c r="I294" s="273">
        <v>21.34</v>
      </c>
      <c r="J294" s="254">
        <f>SUM(J295:J307)</f>
        <v>0</v>
      </c>
      <c r="K294" s="305"/>
      <c r="L294" s="305"/>
      <c r="M294" s="306"/>
    </row>
    <row r="295" spans="1:13" s="296" customFormat="1" ht="19.5" customHeight="1">
      <c r="A295" s="288"/>
      <c r="B295" s="340">
        <v>205</v>
      </c>
      <c r="C295" s="340"/>
      <c r="D295" s="340"/>
      <c r="E295" s="341" t="s">
        <v>276</v>
      </c>
      <c r="F295" s="342">
        <v>1225.92</v>
      </c>
      <c r="G295" s="342">
        <v>1021.91</v>
      </c>
      <c r="H295" s="342">
        <v>203.66</v>
      </c>
      <c r="I295" s="342">
        <v>0.35</v>
      </c>
      <c r="J295" s="259"/>
      <c r="K295" s="293"/>
      <c r="L295" s="293"/>
      <c r="M295" s="293"/>
    </row>
    <row r="296" spans="1:13" s="296" customFormat="1" ht="19.5" customHeight="1">
      <c r="A296" s="288"/>
      <c r="B296" s="340"/>
      <c r="C296" s="340">
        <v>2</v>
      </c>
      <c r="D296" s="340"/>
      <c r="E296" s="341" t="s">
        <v>187</v>
      </c>
      <c r="F296" s="342">
        <v>1225.92</v>
      </c>
      <c r="G296" s="342">
        <v>1021.91</v>
      </c>
      <c r="H296" s="342">
        <v>203.66</v>
      </c>
      <c r="I296" s="342">
        <v>0.35</v>
      </c>
      <c r="J296" s="259"/>
      <c r="K296" s="293"/>
      <c r="L296" s="293"/>
      <c r="M296" s="293"/>
    </row>
    <row r="297" spans="1:13" s="296" customFormat="1" ht="19.5" customHeight="1">
      <c r="A297" s="288"/>
      <c r="B297" s="340"/>
      <c r="C297" s="340"/>
      <c r="D297" s="340">
        <v>2</v>
      </c>
      <c r="E297" s="341" t="s">
        <v>195</v>
      </c>
      <c r="F297" s="342">
        <v>1225.92</v>
      </c>
      <c r="G297" s="342">
        <v>1021.91</v>
      </c>
      <c r="H297" s="342">
        <v>203.66</v>
      </c>
      <c r="I297" s="342">
        <v>0.35</v>
      </c>
      <c r="J297" s="259"/>
      <c r="K297" s="293"/>
      <c r="L297" s="293"/>
      <c r="M297" s="293"/>
    </row>
    <row r="298" spans="1:13" s="296" customFormat="1" ht="19.5" customHeight="1">
      <c r="A298" s="288"/>
      <c r="B298" s="340">
        <v>208</v>
      </c>
      <c r="C298" s="340"/>
      <c r="D298" s="340"/>
      <c r="E298" s="341" t="s">
        <v>65</v>
      </c>
      <c r="F298" s="342">
        <v>205.59</v>
      </c>
      <c r="G298" s="342">
        <v>182.96</v>
      </c>
      <c r="H298" s="342">
        <v>1.64</v>
      </c>
      <c r="I298" s="342">
        <v>20.99</v>
      </c>
      <c r="J298" s="259"/>
      <c r="K298" s="293"/>
      <c r="L298" s="293"/>
      <c r="M298" s="293"/>
    </row>
    <row r="299" spans="1:13" s="296" customFormat="1" ht="19.5" customHeight="1">
      <c r="A299" s="288"/>
      <c r="B299" s="340"/>
      <c r="C299" s="340">
        <v>5</v>
      </c>
      <c r="D299" s="340"/>
      <c r="E299" s="341" t="s">
        <v>31</v>
      </c>
      <c r="F299" s="342">
        <v>205.59</v>
      </c>
      <c r="G299" s="342">
        <v>182.96</v>
      </c>
      <c r="H299" s="342">
        <v>1.64</v>
      </c>
      <c r="I299" s="342">
        <v>20.99</v>
      </c>
      <c r="J299" s="259"/>
      <c r="K299" s="293"/>
      <c r="L299" s="293"/>
      <c r="M299" s="293"/>
    </row>
    <row r="300" spans="1:13" s="296" customFormat="1" ht="19.5" customHeight="1">
      <c r="A300" s="288"/>
      <c r="B300" s="340"/>
      <c r="C300" s="340"/>
      <c r="D300" s="340">
        <v>2</v>
      </c>
      <c r="E300" s="341" t="s">
        <v>33</v>
      </c>
      <c r="F300" s="342">
        <v>22.63</v>
      </c>
      <c r="G300" s="342">
        <v>0</v>
      </c>
      <c r="H300" s="342">
        <v>1.64</v>
      </c>
      <c r="I300" s="342">
        <v>20.99</v>
      </c>
      <c r="J300" s="259"/>
      <c r="K300" s="293"/>
      <c r="L300" s="293"/>
      <c r="M300" s="293"/>
    </row>
    <row r="301" spans="1:13" s="296" customFormat="1" ht="19.5" customHeight="1">
      <c r="A301" s="288"/>
      <c r="B301" s="340"/>
      <c r="C301" s="340"/>
      <c r="D301" s="340">
        <v>5</v>
      </c>
      <c r="E301" s="341" t="s">
        <v>34</v>
      </c>
      <c r="F301" s="342">
        <v>182.96</v>
      </c>
      <c r="G301" s="342">
        <v>182.96</v>
      </c>
      <c r="H301" s="342">
        <v>0</v>
      </c>
      <c r="I301" s="342">
        <v>0</v>
      </c>
      <c r="J301" s="259"/>
      <c r="K301" s="293"/>
      <c r="L301" s="293"/>
      <c r="M301" s="293"/>
    </row>
    <row r="302" spans="1:13" s="296" customFormat="1" ht="19.5" customHeight="1">
      <c r="A302" s="288"/>
      <c r="B302" s="340">
        <v>210</v>
      </c>
      <c r="C302" s="340"/>
      <c r="D302" s="340"/>
      <c r="E302" s="341" t="s">
        <v>70</v>
      </c>
      <c r="F302" s="342">
        <v>71.76</v>
      </c>
      <c r="G302" s="342">
        <v>71.76</v>
      </c>
      <c r="H302" s="342">
        <v>0</v>
      </c>
      <c r="I302" s="342">
        <v>0</v>
      </c>
      <c r="J302" s="259"/>
      <c r="K302" s="293"/>
      <c r="L302" s="293"/>
      <c r="M302" s="293"/>
    </row>
    <row r="303" spans="1:13" s="296" customFormat="1" ht="19.5" customHeight="1">
      <c r="A303" s="288"/>
      <c r="B303" s="340"/>
      <c r="C303" s="340">
        <v>11</v>
      </c>
      <c r="D303" s="340"/>
      <c r="E303" s="341" t="s">
        <v>35</v>
      </c>
      <c r="F303" s="342">
        <v>71.76</v>
      </c>
      <c r="G303" s="342">
        <v>71.76</v>
      </c>
      <c r="H303" s="342">
        <v>0</v>
      </c>
      <c r="I303" s="342">
        <v>0</v>
      </c>
      <c r="J303" s="259"/>
      <c r="K303" s="293"/>
      <c r="L303" s="293"/>
      <c r="M303" s="293"/>
    </row>
    <row r="304" spans="1:13" s="296" customFormat="1" ht="19.5" customHeight="1">
      <c r="A304" s="288"/>
      <c r="B304" s="340"/>
      <c r="C304" s="340"/>
      <c r="D304" s="340">
        <v>2</v>
      </c>
      <c r="E304" s="341" t="s">
        <v>37</v>
      </c>
      <c r="F304" s="342">
        <v>71.76</v>
      </c>
      <c r="G304" s="342">
        <v>71.76</v>
      </c>
      <c r="H304" s="342">
        <v>0</v>
      </c>
      <c r="I304" s="342">
        <v>0</v>
      </c>
      <c r="J304" s="259"/>
      <c r="K304" s="293"/>
      <c r="L304" s="293"/>
      <c r="M304" s="293"/>
    </row>
    <row r="305" spans="1:13" s="296" customFormat="1" ht="19.5" customHeight="1">
      <c r="A305" s="288"/>
      <c r="B305" s="340">
        <v>221</v>
      </c>
      <c r="C305" s="340"/>
      <c r="D305" s="340"/>
      <c r="E305" s="341" t="s">
        <v>74</v>
      </c>
      <c r="F305" s="342">
        <v>110.92</v>
      </c>
      <c r="G305" s="342">
        <v>110.92</v>
      </c>
      <c r="H305" s="342">
        <v>0</v>
      </c>
      <c r="I305" s="342">
        <v>0</v>
      </c>
      <c r="J305" s="259"/>
      <c r="K305" s="293"/>
      <c r="L305" s="293"/>
      <c r="M305" s="293"/>
    </row>
    <row r="306" spans="1:13" s="296" customFormat="1" ht="19.5" customHeight="1">
      <c r="A306" s="288"/>
      <c r="B306" s="340"/>
      <c r="C306" s="340">
        <v>2</v>
      </c>
      <c r="D306" s="340"/>
      <c r="E306" s="341" t="s">
        <v>40</v>
      </c>
      <c r="F306" s="342">
        <v>110.92</v>
      </c>
      <c r="G306" s="342">
        <v>110.92</v>
      </c>
      <c r="H306" s="342">
        <v>0</v>
      </c>
      <c r="I306" s="342">
        <v>0</v>
      </c>
      <c r="J306" s="259"/>
      <c r="K306" s="293"/>
      <c r="L306" s="293"/>
      <c r="M306" s="293"/>
    </row>
    <row r="307" spans="1:13" s="296" customFormat="1" ht="19.5" customHeight="1">
      <c r="A307" s="288"/>
      <c r="B307" s="340"/>
      <c r="C307" s="340"/>
      <c r="D307" s="340">
        <v>1</v>
      </c>
      <c r="E307" s="341" t="s">
        <v>41</v>
      </c>
      <c r="F307" s="342">
        <v>110.92</v>
      </c>
      <c r="G307" s="342">
        <v>110.92</v>
      </c>
      <c r="H307" s="342">
        <v>0</v>
      </c>
      <c r="I307" s="342">
        <v>0</v>
      </c>
      <c r="J307" s="259"/>
      <c r="K307" s="293"/>
      <c r="L307" s="293"/>
      <c r="M307" s="293"/>
    </row>
    <row r="308" spans="1:13" s="296" customFormat="1" ht="19.5" customHeight="1">
      <c r="A308" s="283" t="s">
        <v>732</v>
      </c>
      <c r="B308" s="343"/>
      <c r="C308" s="343"/>
      <c r="D308" s="343"/>
      <c r="E308" s="344"/>
      <c r="F308" s="345">
        <f>F309+F314+F318+F321</f>
        <v>526.2900000000001</v>
      </c>
      <c r="G308" s="345">
        <f aca="true" t="shared" si="19" ref="G308:M308">G309+G314+G318+G321</f>
        <v>454.71</v>
      </c>
      <c r="H308" s="345">
        <f t="shared" si="19"/>
        <v>65.52</v>
      </c>
      <c r="I308" s="345">
        <f t="shared" si="19"/>
        <v>6.06</v>
      </c>
      <c r="J308" s="345">
        <f t="shared" si="19"/>
        <v>0</v>
      </c>
      <c r="K308" s="345">
        <f t="shared" si="19"/>
        <v>0</v>
      </c>
      <c r="L308" s="345">
        <f t="shared" si="19"/>
        <v>0</v>
      </c>
      <c r="M308" s="345">
        <f t="shared" si="19"/>
        <v>0</v>
      </c>
    </row>
    <row r="309" spans="1:13" s="296" customFormat="1" ht="19.5" customHeight="1">
      <c r="A309" s="288"/>
      <c r="B309" s="256" t="s">
        <v>275</v>
      </c>
      <c r="C309" s="256"/>
      <c r="D309" s="256"/>
      <c r="E309" s="300" t="s">
        <v>276</v>
      </c>
      <c r="F309" s="259">
        <f>SUM(G309:J309)</f>
        <v>400.46000000000004</v>
      </c>
      <c r="G309" s="259">
        <v>335.3</v>
      </c>
      <c r="H309" s="259">
        <v>65.06</v>
      </c>
      <c r="I309" s="259">
        <v>0.1</v>
      </c>
      <c r="J309" s="259"/>
      <c r="K309" s="293"/>
      <c r="L309" s="293"/>
      <c r="M309" s="293"/>
    </row>
    <row r="310" spans="1:13" s="296" customFormat="1" ht="19.5" customHeight="1">
      <c r="A310" s="288"/>
      <c r="B310" s="256"/>
      <c r="C310" s="256" t="s">
        <v>68</v>
      </c>
      <c r="D310" s="256"/>
      <c r="E310" s="300" t="s">
        <v>187</v>
      </c>
      <c r="F310" s="259">
        <f aca="true" t="shared" si="20" ref="F310:F323">SUM(G310:J310)</f>
        <v>380.46000000000004</v>
      </c>
      <c r="G310" s="259">
        <v>335.3</v>
      </c>
      <c r="H310" s="259">
        <v>45.06</v>
      </c>
      <c r="I310" s="259">
        <v>0.1</v>
      </c>
      <c r="J310" s="259"/>
      <c r="K310" s="293"/>
      <c r="L310" s="293"/>
      <c r="M310" s="293"/>
    </row>
    <row r="311" spans="1:13" s="296" customFormat="1" ht="19.5" customHeight="1">
      <c r="A311" s="288"/>
      <c r="B311" s="256"/>
      <c r="C311" s="256"/>
      <c r="D311" s="256" t="s">
        <v>68</v>
      </c>
      <c r="E311" s="300" t="s">
        <v>195</v>
      </c>
      <c r="F311" s="259">
        <f t="shared" si="20"/>
        <v>380.46000000000004</v>
      </c>
      <c r="G311" s="259">
        <v>335.3</v>
      </c>
      <c r="H311" s="259">
        <v>45.06</v>
      </c>
      <c r="I311" s="259">
        <v>0.1</v>
      </c>
      <c r="J311" s="259"/>
      <c r="K311" s="293"/>
      <c r="L311" s="293"/>
      <c r="M311" s="293"/>
    </row>
    <row r="312" spans="1:13" s="296" customFormat="1" ht="19.5" customHeight="1">
      <c r="A312" s="288"/>
      <c r="B312" s="256"/>
      <c r="C312" s="256" t="s">
        <v>105</v>
      </c>
      <c r="D312" s="256"/>
      <c r="E312" s="300" t="s">
        <v>191</v>
      </c>
      <c r="F312" s="259">
        <f t="shared" si="20"/>
        <v>20</v>
      </c>
      <c r="G312" s="259"/>
      <c r="H312" s="259">
        <v>20</v>
      </c>
      <c r="I312" s="259"/>
      <c r="J312" s="259"/>
      <c r="K312" s="293"/>
      <c r="L312" s="293"/>
      <c r="M312" s="293"/>
    </row>
    <row r="313" spans="1:13" s="296" customFormat="1" ht="19.5" customHeight="1">
      <c r="A313" s="288"/>
      <c r="B313" s="256"/>
      <c r="C313" s="256"/>
      <c r="D313" s="256" t="s">
        <v>106</v>
      </c>
      <c r="E313" s="300" t="s">
        <v>192</v>
      </c>
      <c r="F313" s="259">
        <f t="shared" si="20"/>
        <v>20</v>
      </c>
      <c r="G313" s="259"/>
      <c r="H313" s="259">
        <v>20</v>
      </c>
      <c r="I313" s="259"/>
      <c r="J313" s="259"/>
      <c r="K313" s="293"/>
      <c r="L313" s="293"/>
      <c r="M313" s="293"/>
    </row>
    <row r="314" spans="1:13" s="296" customFormat="1" ht="19.5" customHeight="1">
      <c r="A314" s="288"/>
      <c r="B314" s="256" t="s">
        <v>64</v>
      </c>
      <c r="C314" s="256"/>
      <c r="D314" s="256"/>
      <c r="E314" s="300" t="s">
        <v>65</v>
      </c>
      <c r="F314" s="259">
        <f t="shared" si="20"/>
        <v>66.44</v>
      </c>
      <c r="G314" s="259">
        <v>60.02</v>
      </c>
      <c r="H314" s="259">
        <v>0.46</v>
      </c>
      <c r="I314" s="259">
        <v>5.96</v>
      </c>
      <c r="J314" s="259"/>
      <c r="K314" s="293"/>
      <c r="L314" s="293"/>
      <c r="M314" s="293"/>
    </row>
    <row r="315" spans="1:13" s="296" customFormat="1" ht="19.5" customHeight="1">
      <c r="A315" s="288"/>
      <c r="B315" s="256"/>
      <c r="C315" s="256" t="s">
        <v>66</v>
      </c>
      <c r="D315" s="256"/>
      <c r="E315" s="300" t="s">
        <v>31</v>
      </c>
      <c r="F315" s="259">
        <f t="shared" si="20"/>
        <v>66.44</v>
      </c>
      <c r="G315" s="259">
        <v>60.02</v>
      </c>
      <c r="H315" s="259">
        <v>0.46</v>
      </c>
      <c r="I315" s="259">
        <v>5.96</v>
      </c>
      <c r="J315" s="259"/>
      <c r="K315" s="293"/>
      <c r="L315" s="293"/>
      <c r="M315" s="293"/>
    </row>
    <row r="316" spans="1:13" s="296" customFormat="1" ht="19.5" customHeight="1">
      <c r="A316" s="288"/>
      <c r="B316" s="256"/>
      <c r="C316" s="256"/>
      <c r="D316" s="256" t="s">
        <v>68</v>
      </c>
      <c r="E316" s="300" t="s">
        <v>33</v>
      </c>
      <c r="F316" s="259">
        <f t="shared" si="20"/>
        <v>6.42</v>
      </c>
      <c r="G316" s="259"/>
      <c r="H316" s="259">
        <v>0.46</v>
      </c>
      <c r="I316" s="259">
        <v>5.96</v>
      </c>
      <c r="J316" s="259"/>
      <c r="K316" s="293"/>
      <c r="L316" s="293"/>
      <c r="M316" s="293"/>
    </row>
    <row r="317" spans="1:13" s="296" customFormat="1" ht="19.5" customHeight="1">
      <c r="A317" s="288"/>
      <c r="B317" s="256"/>
      <c r="C317" s="256"/>
      <c r="D317" s="256" t="s">
        <v>66</v>
      </c>
      <c r="E317" s="300" t="s">
        <v>1031</v>
      </c>
      <c r="F317" s="259">
        <f t="shared" si="20"/>
        <v>60.02</v>
      </c>
      <c r="G317" s="259">
        <v>60.02</v>
      </c>
      <c r="H317" s="259"/>
      <c r="I317" s="259"/>
      <c r="J317" s="259"/>
      <c r="K317" s="293"/>
      <c r="L317" s="293"/>
      <c r="M317" s="293"/>
    </row>
    <row r="318" spans="1:13" s="296" customFormat="1" ht="19.5" customHeight="1">
      <c r="A318" s="303"/>
      <c r="B318" s="256" t="s">
        <v>69</v>
      </c>
      <c r="C318" s="256"/>
      <c r="D318" s="256"/>
      <c r="E318" s="300" t="s">
        <v>70</v>
      </c>
      <c r="F318" s="259">
        <f t="shared" si="20"/>
        <v>23</v>
      </c>
      <c r="G318" s="259">
        <v>23</v>
      </c>
      <c r="H318" s="259"/>
      <c r="I318" s="259"/>
      <c r="J318" s="259"/>
      <c r="K318" s="293"/>
      <c r="L318" s="293"/>
      <c r="M318" s="293"/>
    </row>
    <row r="319" spans="1:13" s="296" customFormat="1" ht="19.5" customHeight="1">
      <c r="A319" s="303"/>
      <c r="B319" s="256"/>
      <c r="C319" s="256" t="s">
        <v>71</v>
      </c>
      <c r="D319" s="256"/>
      <c r="E319" s="300" t="s">
        <v>35</v>
      </c>
      <c r="F319" s="259">
        <f t="shared" si="20"/>
        <v>23</v>
      </c>
      <c r="G319" s="259">
        <v>23</v>
      </c>
      <c r="H319" s="259"/>
      <c r="I319" s="259"/>
      <c r="J319" s="259"/>
      <c r="K319" s="293"/>
      <c r="L319" s="293"/>
      <c r="M319" s="293"/>
    </row>
    <row r="320" spans="1:13" s="296" customFormat="1" ht="19.5" customHeight="1">
      <c r="A320" s="303"/>
      <c r="B320" s="256"/>
      <c r="C320" s="256"/>
      <c r="D320" s="256" t="s">
        <v>68</v>
      </c>
      <c r="E320" s="300" t="s">
        <v>37</v>
      </c>
      <c r="F320" s="259">
        <f t="shared" si="20"/>
        <v>23</v>
      </c>
      <c r="G320" s="259">
        <v>23</v>
      </c>
      <c r="H320" s="259"/>
      <c r="I320" s="259"/>
      <c r="J320" s="259"/>
      <c r="K320" s="293"/>
      <c r="L320" s="293"/>
      <c r="M320" s="293"/>
    </row>
    <row r="321" spans="1:13" s="296" customFormat="1" ht="19.5" customHeight="1">
      <c r="A321" s="303"/>
      <c r="B321" s="256" t="s">
        <v>73</v>
      </c>
      <c r="C321" s="256"/>
      <c r="D321" s="256"/>
      <c r="E321" s="300" t="s">
        <v>74</v>
      </c>
      <c r="F321" s="259">
        <f t="shared" si="20"/>
        <v>36.39</v>
      </c>
      <c r="G321" s="259">
        <v>36.39</v>
      </c>
      <c r="H321" s="259"/>
      <c r="I321" s="259"/>
      <c r="J321" s="259"/>
      <c r="K321" s="293"/>
      <c r="L321" s="293"/>
      <c r="M321" s="293"/>
    </row>
    <row r="322" spans="1:13" s="296" customFormat="1" ht="19.5" customHeight="1">
      <c r="A322" s="303"/>
      <c r="B322" s="256"/>
      <c r="C322" s="256" t="s">
        <v>68</v>
      </c>
      <c r="D322" s="256"/>
      <c r="E322" s="300" t="s">
        <v>40</v>
      </c>
      <c r="F322" s="259">
        <f t="shared" si="20"/>
        <v>36.39</v>
      </c>
      <c r="G322" s="259">
        <v>36.39</v>
      </c>
      <c r="H322" s="259"/>
      <c r="I322" s="259"/>
      <c r="J322" s="259"/>
      <c r="K322" s="293"/>
      <c r="L322" s="293"/>
      <c r="M322" s="293"/>
    </row>
    <row r="323" spans="1:13" s="296" customFormat="1" ht="19.5" customHeight="1">
      <c r="A323" s="288"/>
      <c r="B323" s="256"/>
      <c r="C323" s="256"/>
      <c r="D323" s="256" t="s">
        <v>75</v>
      </c>
      <c r="E323" s="300" t="s">
        <v>41</v>
      </c>
      <c r="F323" s="259">
        <f t="shared" si="20"/>
        <v>36.39</v>
      </c>
      <c r="G323" s="259">
        <v>36.39</v>
      </c>
      <c r="H323" s="259"/>
      <c r="I323" s="259"/>
      <c r="J323" s="259"/>
      <c r="K323" s="293"/>
      <c r="L323" s="293"/>
      <c r="M323" s="293"/>
    </row>
    <row r="324" spans="1:13" s="296" customFormat="1" ht="19.5" customHeight="1">
      <c r="A324" s="283" t="s">
        <v>417</v>
      </c>
      <c r="B324" s="252"/>
      <c r="C324" s="252"/>
      <c r="D324" s="252"/>
      <c r="E324" s="284" t="s">
        <v>47</v>
      </c>
      <c r="F324" s="273">
        <f>SUM(G324:K324)</f>
        <v>1288.5</v>
      </c>
      <c r="G324" s="273">
        <f>SUM(G325+G330+G334+G337)</f>
        <v>1014.3299999999998</v>
      </c>
      <c r="H324" s="273">
        <f>SUM(H325+H330+H334+H337)</f>
        <v>177.53</v>
      </c>
      <c r="I324" s="273">
        <f>SUM(I325+I330+I334+I337)</f>
        <v>16.64</v>
      </c>
      <c r="J324" s="254">
        <f>SUM(J325:J339)</f>
        <v>0</v>
      </c>
      <c r="K324" s="346">
        <v>80</v>
      </c>
      <c r="L324" s="305"/>
      <c r="M324" s="306"/>
    </row>
    <row r="325" spans="1:13" s="296" customFormat="1" ht="19.5" customHeight="1">
      <c r="A325" s="288"/>
      <c r="B325" s="256" t="s">
        <v>901</v>
      </c>
      <c r="C325" s="256"/>
      <c r="D325" s="256"/>
      <c r="E325" s="300" t="s">
        <v>894</v>
      </c>
      <c r="F325" s="263">
        <f>SUM(G325:J325)</f>
        <v>925.43</v>
      </c>
      <c r="G325" s="263">
        <v>747.81</v>
      </c>
      <c r="H325" s="263">
        <v>176.33</v>
      </c>
      <c r="I325" s="263">
        <v>1.29</v>
      </c>
      <c r="J325" s="259"/>
      <c r="K325" s="293"/>
      <c r="L325" s="293"/>
      <c r="M325" s="293"/>
    </row>
    <row r="326" spans="1:13" s="296" customFormat="1" ht="19.5" customHeight="1">
      <c r="A326" s="288"/>
      <c r="B326" s="310"/>
      <c r="C326" s="311" t="s">
        <v>902</v>
      </c>
      <c r="D326" s="310"/>
      <c r="E326" s="313" t="s">
        <v>896</v>
      </c>
      <c r="F326" s="263">
        <f>SUM(G326:J326)</f>
        <v>925.43</v>
      </c>
      <c r="G326" s="263">
        <v>747.81</v>
      </c>
      <c r="H326" s="263">
        <v>176.33</v>
      </c>
      <c r="I326" s="263">
        <v>1.29</v>
      </c>
      <c r="J326" s="259"/>
      <c r="K326" s="293"/>
      <c r="L326" s="293"/>
      <c r="M326" s="293"/>
    </row>
    <row r="327" spans="1:13" s="296" customFormat="1" ht="19.5" customHeight="1">
      <c r="A327" s="288"/>
      <c r="B327" s="310"/>
      <c r="C327" s="310"/>
      <c r="D327" s="311" t="s">
        <v>902</v>
      </c>
      <c r="E327" s="313" t="s">
        <v>1032</v>
      </c>
      <c r="F327" s="263">
        <v>925.43</v>
      </c>
      <c r="G327" s="263">
        <v>747.81</v>
      </c>
      <c r="H327" s="263">
        <v>176.33</v>
      </c>
      <c r="I327" s="263">
        <v>1.29</v>
      </c>
      <c r="J327" s="259"/>
      <c r="K327" s="293"/>
      <c r="L327" s="293"/>
      <c r="M327" s="293"/>
    </row>
    <row r="328" spans="1:13" s="296" customFormat="1" ht="19.5" customHeight="1">
      <c r="A328" s="288"/>
      <c r="B328" s="310"/>
      <c r="C328" s="311" t="s">
        <v>925</v>
      </c>
      <c r="D328" s="310"/>
      <c r="E328" s="313" t="s">
        <v>932</v>
      </c>
      <c r="F328" s="263">
        <v>80</v>
      </c>
      <c r="G328" s="263"/>
      <c r="H328" s="263"/>
      <c r="I328" s="263"/>
      <c r="J328" s="259"/>
      <c r="K328" s="312">
        <v>80</v>
      </c>
      <c r="L328" s="293"/>
      <c r="M328" s="293"/>
    </row>
    <row r="329" spans="1:13" s="296" customFormat="1" ht="19.5" customHeight="1">
      <c r="A329" s="288"/>
      <c r="B329" s="310"/>
      <c r="C329" s="310"/>
      <c r="D329" s="311" t="s">
        <v>920</v>
      </c>
      <c r="E329" s="313" t="s">
        <v>934</v>
      </c>
      <c r="F329" s="263">
        <v>80</v>
      </c>
      <c r="G329" s="263"/>
      <c r="H329" s="263"/>
      <c r="I329" s="263"/>
      <c r="J329" s="259"/>
      <c r="K329" s="312">
        <v>80</v>
      </c>
      <c r="L329" s="293"/>
      <c r="M329" s="293"/>
    </row>
    <row r="330" spans="1:13" s="296" customFormat="1" ht="19.5" customHeight="1">
      <c r="A330" s="288"/>
      <c r="B330" s="310" t="s">
        <v>64</v>
      </c>
      <c r="C330" s="310"/>
      <c r="D330" s="310"/>
      <c r="E330" s="298" t="s">
        <v>65</v>
      </c>
      <c r="F330" s="263">
        <v>150.22</v>
      </c>
      <c r="G330" s="263">
        <v>133.67</v>
      </c>
      <c r="H330" s="263">
        <v>1.2</v>
      </c>
      <c r="I330" s="263">
        <v>15.35</v>
      </c>
      <c r="J330" s="259"/>
      <c r="K330" s="293"/>
      <c r="L330" s="293"/>
      <c r="M330" s="293"/>
    </row>
    <row r="331" spans="1:13" s="296" customFormat="1" ht="19.5" customHeight="1">
      <c r="A331" s="288"/>
      <c r="B331" s="310"/>
      <c r="C331" s="310" t="s">
        <v>66</v>
      </c>
      <c r="D331" s="310"/>
      <c r="E331" s="298" t="s">
        <v>31</v>
      </c>
      <c r="F331" s="263">
        <v>150.22</v>
      </c>
      <c r="G331" s="263">
        <v>133.67</v>
      </c>
      <c r="H331" s="263">
        <v>1.2</v>
      </c>
      <c r="I331" s="263">
        <v>15.35</v>
      </c>
      <c r="J331" s="259"/>
      <c r="K331" s="293"/>
      <c r="L331" s="293"/>
      <c r="M331" s="293"/>
    </row>
    <row r="332" spans="1:13" s="296" customFormat="1" ht="19.5" customHeight="1">
      <c r="A332" s="288"/>
      <c r="B332" s="310" t="s">
        <v>67</v>
      </c>
      <c r="C332" s="310" t="s">
        <v>67</v>
      </c>
      <c r="D332" s="310" t="s">
        <v>68</v>
      </c>
      <c r="E332" s="298" t="s">
        <v>33</v>
      </c>
      <c r="F332" s="263">
        <v>16.55</v>
      </c>
      <c r="G332" s="263"/>
      <c r="H332" s="263">
        <v>1.2</v>
      </c>
      <c r="I332" s="263">
        <v>15.35</v>
      </c>
      <c r="J332" s="259"/>
      <c r="K332" s="293"/>
      <c r="L332" s="293"/>
      <c r="M332" s="293"/>
    </row>
    <row r="333" spans="1:13" s="296" customFormat="1" ht="19.5" customHeight="1">
      <c r="A333" s="288"/>
      <c r="B333" s="310" t="s">
        <v>67</v>
      </c>
      <c r="C333" s="310" t="s">
        <v>67</v>
      </c>
      <c r="D333" s="310" t="s">
        <v>66</v>
      </c>
      <c r="E333" s="298" t="s">
        <v>34</v>
      </c>
      <c r="F333" s="263">
        <f aca="true" t="shared" si="21" ref="F333:F339">SUM(G333:J333)</f>
        <v>133.67</v>
      </c>
      <c r="G333" s="263">
        <v>133.67</v>
      </c>
      <c r="H333" s="263"/>
      <c r="I333" s="263"/>
      <c r="J333" s="259"/>
      <c r="K333" s="293"/>
      <c r="L333" s="293"/>
      <c r="M333" s="293"/>
    </row>
    <row r="334" spans="1:13" s="296" customFormat="1" ht="19.5" customHeight="1">
      <c r="A334" s="288"/>
      <c r="B334" s="310" t="s">
        <v>69</v>
      </c>
      <c r="C334" s="310"/>
      <c r="D334" s="310"/>
      <c r="E334" s="298" t="s">
        <v>70</v>
      </c>
      <c r="F334" s="263">
        <f t="shared" si="21"/>
        <v>51.68</v>
      </c>
      <c r="G334" s="263">
        <v>51.68</v>
      </c>
      <c r="H334" s="263"/>
      <c r="I334" s="263"/>
      <c r="J334" s="259"/>
      <c r="K334" s="293"/>
      <c r="L334" s="293"/>
      <c r="M334" s="293"/>
    </row>
    <row r="335" spans="1:13" s="296" customFormat="1" ht="19.5" customHeight="1">
      <c r="A335" s="288"/>
      <c r="B335" s="310"/>
      <c r="C335" s="310" t="s">
        <v>71</v>
      </c>
      <c r="D335" s="310"/>
      <c r="E335" s="298" t="s">
        <v>35</v>
      </c>
      <c r="F335" s="263">
        <f t="shared" si="21"/>
        <v>51.68</v>
      </c>
      <c r="G335" s="263">
        <v>51.68</v>
      </c>
      <c r="H335" s="263"/>
      <c r="I335" s="263"/>
      <c r="J335" s="259"/>
      <c r="K335" s="293"/>
      <c r="L335" s="293"/>
      <c r="M335" s="293"/>
    </row>
    <row r="336" spans="1:13" s="296" customFormat="1" ht="19.5" customHeight="1">
      <c r="A336" s="288"/>
      <c r="B336" s="310" t="s">
        <v>67</v>
      </c>
      <c r="C336" s="310" t="s">
        <v>67</v>
      </c>
      <c r="D336" s="310" t="s">
        <v>68</v>
      </c>
      <c r="E336" s="298" t="s">
        <v>37</v>
      </c>
      <c r="F336" s="263">
        <f t="shared" si="21"/>
        <v>51.68</v>
      </c>
      <c r="G336" s="263">
        <v>51.68</v>
      </c>
      <c r="H336" s="263"/>
      <c r="I336" s="263"/>
      <c r="J336" s="259"/>
      <c r="K336" s="293"/>
      <c r="L336" s="293"/>
      <c r="M336" s="293"/>
    </row>
    <row r="337" spans="1:13" s="296" customFormat="1" ht="19.5" customHeight="1">
      <c r="A337" s="288"/>
      <c r="B337" s="310" t="s">
        <v>73</v>
      </c>
      <c r="C337" s="310"/>
      <c r="D337" s="310"/>
      <c r="E337" s="298" t="s">
        <v>74</v>
      </c>
      <c r="F337" s="263">
        <f t="shared" si="21"/>
        <v>81.17</v>
      </c>
      <c r="G337" s="263">
        <v>81.17</v>
      </c>
      <c r="H337" s="263"/>
      <c r="I337" s="263"/>
      <c r="J337" s="259"/>
      <c r="K337" s="293"/>
      <c r="L337" s="293"/>
      <c r="M337" s="293"/>
    </row>
    <row r="338" spans="1:13" s="296" customFormat="1" ht="19.5" customHeight="1">
      <c r="A338" s="288"/>
      <c r="B338" s="310"/>
      <c r="C338" s="310" t="s">
        <v>68</v>
      </c>
      <c r="D338" s="310"/>
      <c r="E338" s="298" t="s">
        <v>40</v>
      </c>
      <c r="F338" s="263">
        <f t="shared" si="21"/>
        <v>81.17</v>
      </c>
      <c r="G338" s="263">
        <v>81.17</v>
      </c>
      <c r="H338" s="263"/>
      <c r="I338" s="263"/>
      <c r="J338" s="259"/>
      <c r="K338" s="293"/>
      <c r="L338" s="293"/>
      <c r="M338" s="293"/>
    </row>
    <row r="339" spans="1:13" s="296" customFormat="1" ht="19.5" customHeight="1">
      <c r="A339" s="303"/>
      <c r="B339" s="310" t="s">
        <v>67</v>
      </c>
      <c r="C339" s="310" t="s">
        <v>67</v>
      </c>
      <c r="D339" s="310" t="s">
        <v>75</v>
      </c>
      <c r="E339" s="298" t="s">
        <v>41</v>
      </c>
      <c r="F339" s="259">
        <f t="shared" si="21"/>
        <v>81.17</v>
      </c>
      <c r="G339" s="263">
        <v>81.17</v>
      </c>
      <c r="H339" s="259"/>
      <c r="I339" s="259"/>
      <c r="J339" s="259"/>
      <c r="K339" s="293"/>
      <c r="L339" s="293"/>
      <c r="M339" s="293"/>
    </row>
    <row r="340" spans="1:13" s="296" customFormat="1" ht="19.5" customHeight="1">
      <c r="A340" s="283" t="s">
        <v>441</v>
      </c>
      <c r="B340" s="252"/>
      <c r="C340" s="252"/>
      <c r="D340" s="252"/>
      <c r="E340" s="284" t="s">
        <v>47</v>
      </c>
      <c r="F340" s="273">
        <f>F341+F346+F350+F353</f>
        <v>945.02</v>
      </c>
      <c r="G340" s="273">
        <f aca="true" t="shared" si="22" ref="G340:M340">G341+G346+G350+G353</f>
        <v>732.4</v>
      </c>
      <c r="H340" s="273">
        <f t="shared" si="22"/>
        <v>115.54</v>
      </c>
      <c r="I340" s="273">
        <f t="shared" si="22"/>
        <v>27.080000000000002</v>
      </c>
      <c r="J340" s="273">
        <f t="shared" si="22"/>
        <v>0</v>
      </c>
      <c r="K340" s="273">
        <f t="shared" si="22"/>
        <v>70</v>
      </c>
      <c r="L340" s="273">
        <f t="shared" si="22"/>
        <v>0</v>
      </c>
      <c r="M340" s="273">
        <f t="shared" si="22"/>
        <v>0</v>
      </c>
    </row>
    <row r="341" spans="1:13" s="296" customFormat="1" ht="19.5" customHeight="1">
      <c r="A341" s="283"/>
      <c r="B341" s="256" t="s">
        <v>901</v>
      </c>
      <c r="C341" s="256"/>
      <c r="D341" s="256"/>
      <c r="E341" s="300" t="s">
        <v>894</v>
      </c>
      <c r="F341" s="263">
        <f aca="true" t="shared" si="23" ref="F341:F355">SUM(G341:M341)</f>
        <v>720.24</v>
      </c>
      <c r="G341" s="347">
        <v>536.28</v>
      </c>
      <c r="H341" s="347">
        <v>113.84</v>
      </c>
      <c r="I341" s="347">
        <v>0.12</v>
      </c>
      <c r="J341" s="347"/>
      <c r="K341" s="348">
        <v>70</v>
      </c>
      <c r="L341" s="348"/>
      <c r="M341" s="348"/>
    </row>
    <row r="342" spans="1:13" s="296" customFormat="1" ht="19.5" customHeight="1">
      <c r="A342" s="288"/>
      <c r="B342" s="256"/>
      <c r="C342" s="256" t="s">
        <v>924</v>
      </c>
      <c r="D342" s="256"/>
      <c r="E342" s="300" t="s">
        <v>1033</v>
      </c>
      <c r="F342" s="263">
        <f t="shared" si="23"/>
        <v>720.24</v>
      </c>
      <c r="G342" s="347">
        <v>536.28</v>
      </c>
      <c r="H342" s="347">
        <v>113.84</v>
      </c>
      <c r="I342" s="347">
        <v>0.12</v>
      </c>
      <c r="J342" s="347"/>
      <c r="K342" s="348">
        <v>70</v>
      </c>
      <c r="L342" s="348"/>
      <c r="M342" s="348"/>
    </row>
    <row r="343" spans="1:13" s="296" customFormat="1" ht="19.5" customHeight="1">
      <c r="A343" s="288"/>
      <c r="B343" s="256"/>
      <c r="C343" s="256"/>
      <c r="D343" s="256" t="s">
        <v>75</v>
      </c>
      <c r="E343" s="300" t="s">
        <v>1034</v>
      </c>
      <c r="F343" s="263">
        <f t="shared" si="23"/>
        <v>650.24</v>
      </c>
      <c r="G343" s="347">
        <v>536.28</v>
      </c>
      <c r="H343" s="347">
        <v>113.84</v>
      </c>
      <c r="I343" s="347">
        <v>0.12</v>
      </c>
      <c r="J343" s="347"/>
      <c r="K343" s="348"/>
      <c r="L343" s="348"/>
      <c r="M343" s="348"/>
    </row>
    <row r="344" spans="1:13" s="296" customFormat="1" ht="19.5" customHeight="1">
      <c r="A344" s="288"/>
      <c r="B344" s="310"/>
      <c r="C344" s="311" t="s">
        <v>925</v>
      </c>
      <c r="D344" s="310"/>
      <c r="E344" s="313" t="s">
        <v>932</v>
      </c>
      <c r="F344" s="263">
        <f t="shared" si="23"/>
        <v>70</v>
      </c>
      <c r="G344" s="263"/>
      <c r="H344" s="263"/>
      <c r="I344" s="263"/>
      <c r="J344" s="259"/>
      <c r="K344" s="312">
        <v>70</v>
      </c>
      <c r="L344" s="293"/>
      <c r="M344" s="293"/>
    </row>
    <row r="345" spans="1:13" s="296" customFormat="1" ht="19.5" customHeight="1">
      <c r="A345" s="288"/>
      <c r="B345" s="310"/>
      <c r="C345" s="310"/>
      <c r="D345" s="311" t="s">
        <v>920</v>
      </c>
      <c r="E345" s="313" t="s">
        <v>934</v>
      </c>
      <c r="F345" s="263">
        <f t="shared" si="23"/>
        <v>70</v>
      </c>
      <c r="G345" s="263"/>
      <c r="H345" s="263"/>
      <c r="I345" s="263"/>
      <c r="J345" s="259"/>
      <c r="K345" s="312">
        <v>70</v>
      </c>
      <c r="L345" s="293"/>
      <c r="M345" s="293"/>
    </row>
    <row r="346" spans="1:13" s="296" customFormat="1" ht="19.5" customHeight="1">
      <c r="A346" s="288"/>
      <c r="B346" s="256" t="s">
        <v>921</v>
      </c>
      <c r="C346" s="256"/>
      <c r="D346" s="256"/>
      <c r="E346" s="300" t="s">
        <v>1035</v>
      </c>
      <c r="F346" s="263">
        <f t="shared" si="23"/>
        <v>124.57</v>
      </c>
      <c r="G346" s="347">
        <v>95.91</v>
      </c>
      <c r="H346" s="347">
        <v>1.7</v>
      </c>
      <c r="I346" s="347">
        <v>26.96</v>
      </c>
      <c r="J346" s="347"/>
      <c r="K346" s="348"/>
      <c r="L346" s="348"/>
      <c r="M346" s="348"/>
    </row>
    <row r="347" spans="1:13" s="296" customFormat="1" ht="19.5" customHeight="1">
      <c r="A347" s="288"/>
      <c r="B347" s="256"/>
      <c r="C347" s="256" t="s">
        <v>922</v>
      </c>
      <c r="D347" s="256"/>
      <c r="E347" s="300" t="s">
        <v>966</v>
      </c>
      <c r="F347" s="263">
        <f t="shared" si="23"/>
        <v>124.57</v>
      </c>
      <c r="G347" s="347">
        <v>95.91</v>
      </c>
      <c r="H347" s="347">
        <v>1.7</v>
      </c>
      <c r="I347" s="347">
        <v>26.96</v>
      </c>
      <c r="J347" s="347"/>
      <c r="K347" s="348"/>
      <c r="L347" s="348"/>
      <c r="M347" s="348"/>
    </row>
    <row r="348" spans="1:13" s="296" customFormat="1" ht="19.5" customHeight="1">
      <c r="A348" s="288"/>
      <c r="B348" s="256"/>
      <c r="C348" s="256"/>
      <c r="D348" s="256" t="s">
        <v>953</v>
      </c>
      <c r="E348" s="300" t="s">
        <v>968</v>
      </c>
      <c r="F348" s="263">
        <f t="shared" si="23"/>
        <v>28.66</v>
      </c>
      <c r="G348" s="347"/>
      <c r="H348" s="347">
        <v>1.7</v>
      </c>
      <c r="I348" s="347">
        <v>26.96</v>
      </c>
      <c r="J348" s="347"/>
      <c r="K348" s="348"/>
      <c r="L348" s="348"/>
      <c r="M348" s="348"/>
    </row>
    <row r="349" spans="1:13" s="296" customFormat="1" ht="19.5" customHeight="1">
      <c r="A349" s="288"/>
      <c r="B349" s="256"/>
      <c r="C349" s="256"/>
      <c r="D349" s="256" t="s">
        <v>922</v>
      </c>
      <c r="E349" s="300" t="s">
        <v>1036</v>
      </c>
      <c r="F349" s="263">
        <f t="shared" si="23"/>
        <v>95.91</v>
      </c>
      <c r="G349" s="347">
        <v>95.91</v>
      </c>
      <c r="H349" s="347"/>
      <c r="I349" s="347"/>
      <c r="J349" s="347"/>
      <c r="K349" s="348"/>
      <c r="L349" s="348"/>
      <c r="M349" s="348"/>
    </row>
    <row r="350" spans="1:13" s="296" customFormat="1" ht="19.5" customHeight="1">
      <c r="A350" s="288"/>
      <c r="B350" s="256" t="s">
        <v>981</v>
      </c>
      <c r="C350" s="256"/>
      <c r="D350" s="256"/>
      <c r="E350" s="300" t="s">
        <v>1037</v>
      </c>
      <c r="F350" s="263">
        <f t="shared" si="23"/>
        <v>41.58</v>
      </c>
      <c r="G350" s="347">
        <v>41.58</v>
      </c>
      <c r="H350" s="347"/>
      <c r="I350" s="347"/>
      <c r="J350" s="347"/>
      <c r="K350" s="348"/>
      <c r="L350" s="348"/>
      <c r="M350" s="348"/>
    </row>
    <row r="351" spans="1:13" s="296" customFormat="1" ht="19.5" customHeight="1">
      <c r="A351" s="288"/>
      <c r="B351" s="256"/>
      <c r="C351" s="256" t="s">
        <v>938</v>
      </c>
      <c r="D351" s="256"/>
      <c r="E351" s="300" t="s">
        <v>1038</v>
      </c>
      <c r="F351" s="263">
        <f t="shared" si="23"/>
        <v>41.58</v>
      </c>
      <c r="G351" s="347">
        <v>41.58</v>
      </c>
      <c r="H351" s="347"/>
      <c r="I351" s="347"/>
      <c r="J351" s="347"/>
      <c r="K351" s="348"/>
      <c r="L351" s="348"/>
      <c r="M351" s="348"/>
    </row>
    <row r="352" spans="1:13" s="296" customFormat="1" ht="19.5" customHeight="1">
      <c r="A352" s="288"/>
      <c r="B352" s="256"/>
      <c r="C352" s="256"/>
      <c r="D352" s="256" t="s">
        <v>902</v>
      </c>
      <c r="E352" s="300" t="s">
        <v>1039</v>
      </c>
      <c r="F352" s="263">
        <f t="shared" si="23"/>
        <v>41.58</v>
      </c>
      <c r="G352" s="347">
        <v>41.58</v>
      </c>
      <c r="H352" s="347"/>
      <c r="I352" s="347"/>
      <c r="J352" s="347"/>
      <c r="K352" s="348"/>
      <c r="L352" s="348"/>
      <c r="M352" s="348"/>
    </row>
    <row r="353" spans="1:13" s="296" customFormat="1" ht="19.5" customHeight="1">
      <c r="A353" s="303"/>
      <c r="B353" s="256" t="s">
        <v>982</v>
      </c>
      <c r="C353" s="256"/>
      <c r="D353" s="256"/>
      <c r="E353" s="300" t="s">
        <v>977</v>
      </c>
      <c r="F353" s="263">
        <f t="shared" si="23"/>
        <v>58.63</v>
      </c>
      <c r="G353" s="347">
        <v>58.63</v>
      </c>
      <c r="H353" s="347"/>
      <c r="I353" s="347"/>
      <c r="J353" s="347"/>
      <c r="K353" s="348"/>
      <c r="L353" s="348"/>
      <c r="M353" s="348"/>
    </row>
    <row r="354" spans="1:13" s="296" customFormat="1" ht="19.5" customHeight="1">
      <c r="A354" s="303"/>
      <c r="B354" s="256"/>
      <c r="C354" s="256" t="s">
        <v>902</v>
      </c>
      <c r="D354" s="256"/>
      <c r="E354" s="300" t="s">
        <v>1040</v>
      </c>
      <c r="F354" s="263">
        <f t="shared" si="23"/>
        <v>58.63</v>
      </c>
      <c r="G354" s="347">
        <v>58.63</v>
      </c>
      <c r="H354" s="347"/>
      <c r="I354" s="347"/>
      <c r="J354" s="347"/>
      <c r="K354" s="348"/>
      <c r="L354" s="348"/>
      <c r="M354" s="348"/>
    </row>
    <row r="355" spans="1:13" s="296" customFormat="1" ht="19.5" customHeight="1">
      <c r="A355" s="303"/>
      <c r="B355" s="256"/>
      <c r="C355" s="256"/>
      <c r="D355" s="256" t="s">
        <v>75</v>
      </c>
      <c r="E355" s="300" t="s">
        <v>1041</v>
      </c>
      <c r="F355" s="263">
        <f t="shared" si="23"/>
        <v>58.63</v>
      </c>
      <c r="G355" s="347">
        <v>58.63</v>
      </c>
      <c r="H355" s="347"/>
      <c r="I355" s="347"/>
      <c r="J355" s="347"/>
      <c r="K355" s="348"/>
      <c r="L355" s="348"/>
      <c r="M355" s="348"/>
    </row>
    <row r="356" spans="1:13" s="296" customFormat="1" ht="19.5" customHeight="1">
      <c r="A356" s="283" t="s">
        <v>743</v>
      </c>
      <c r="B356" s="252"/>
      <c r="C356" s="252"/>
      <c r="D356" s="252"/>
      <c r="E356" s="284" t="s">
        <v>47</v>
      </c>
      <c r="F356" s="273">
        <f>SUM(G356:K356)</f>
        <v>770.28</v>
      </c>
      <c r="G356" s="273">
        <f>SUM(G357+G362+G366+G369)</f>
        <v>375.70000000000005</v>
      </c>
      <c r="H356" s="273">
        <f>SUM(H357+H362+H366+H369)</f>
        <v>39.32</v>
      </c>
      <c r="I356" s="273">
        <f>SUM(I357+I362+I366+I369)</f>
        <v>20.26</v>
      </c>
      <c r="J356" s="254">
        <f>SUM(J357:J372)</f>
        <v>0</v>
      </c>
      <c r="K356" s="346">
        <v>335</v>
      </c>
      <c r="L356" s="305"/>
      <c r="M356" s="306"/>
    </row>
    <row r="357" spans="1:13" s="296" customFormat="1" ht="19.5" customHeight="1">
      <c r="A357" s="288"/>
      <c r="B357" s="256" t="s">
        <v>901</v>
      </c>
      <c r="C357" s="256"/>
      <c r="D357" s="256"/>
      <c r="E357" s="300" t="s">
        <v>894</v>
      </c>
      <c r="F357" s="263">
        <f>SUM(G357:J357)</f>
        <v>313.61</v>
      </c>
      <c r="G357" s="263">
        <v>273.61</v>
      </c>
      <c r="H357" s="263">
        <v>38.04</v>
      </c>
      <c r="I357" s="263">
        <v>1.96</v>
      </c>
      <c r="J357" s="259"/>
      <c r="K357" s="293"/>
      <c r="L357" s="293"/>
      <c r="M357" s="293"/>
    </row>
    <row r="358" spans="1:13" s="296" customFormat="1" ht="19.5" customHeight="1">
      <c r="A358" s="288"/>
      <c r="B358" s="310"/>
      <c r="C358" s="311" t="s">
        <v>1042</v>
      </c>
      <c r="D358" s="310"/>
      <c r="E358" s="313" t="s">
        <v>1043</v>
      </c>
      <c r="F358" s="263">
        <f>SUM(G358:J358)</f>
        <v>313.61</v>
      </c>
      <c r="G358" s="263">
        <v>273.61</v>
      </c>
      <c r="H358" s="263">
        <v>38.04</v>
      </c>
      <c r="I358" s="263">
        <v>1.96</v>
      </c>
      <c r="J358" s="259"/>
      <c r="K358" s="293"/>
      <c r="L358" s="293"/>
      <c r="M358" s="293"/>
    </row>
    <row r="359" spans="1:13" s="296" customFormat="1" ht="19.5" customHeight="1">
      <c r="A359" s="288"/>
      <c r="B359" s="310"/>
      <c r="C359" s="310"/>
      <c r="D359" s="311" t="s">
        <v>902</v>
      </c>
      <c r="E359" s="313" t="s">
        <v>1044</v>
      </c>
      <c r="F359" s="263">
        <v>925.43</v>
      </c>
      <c r="G359" s="263">
        <v>273.61</v>
      </c>
      <c r="H359" s="263">
        <v>38.04</v>
      </c>
      <c r="I359" s="263">
        <v>1.96</v>
      </c>
      <c r="J359" s="259"/>
      <c r="K359" s="293"/>
      <c r="L359" s="293"/>
      <c r="M359" s="293"/>
    </row>
    <row r="360" spans="1:13" s="296" customFormat="1" ht="19.5" customHeight="1">
      <c r="A360" s="288"/>
      <c r="B360" s="310"/>
      <c r="C360" s="311" t="s">
        <v>925</v>
      </c>
      <c r="D360" s="310"/>
      <c r="E360" s="313" t="s">
        <v>932</v>
      </c>
      <c r="F360" s="263">
        <v>80</v>
      </c>
      <c r="G360" s="263"/>
      <c r="H360" s="263"/>
      <c r="I360" s="263"/>
      <c r="J360" s="259"/>
      <c r="K360" s="312">
        <v>335</v>
      </c>
      <c r="L360" s="293"/>
      <c r="M360" s="293"/>
    </row>
    <row r="361" spans="1:13" s="296" customFormat="1" ht="19.5" customHeight="1">
      <c r="A361" s="288"/>
      <c r="B361" s="310"/>
      <c r="C361" s="310"/>
      <c r="D361" s="311" t="s">
        <v>920</v>
      </c>
      <c r="E361" s="313" t="s">
        <v>934</v>
      </c>
      <c r="F361" s="263">
        <v>80</v>
      </c>
      <c r="G361" s="263"/>
      <c r="H361" s="263"/>
      <c r="I361" s="263"/>
      <c r="J361" s="259"/>
      <c r="K361" s="312">
        <v>335</v>
      </c>
      <c r="L361" s="293"/>
      <c r="M361" s="293"/>
    </row>
    <row r="362" spans="1:13" s="296" customFormat="1" ht="19.5" customHeight="1">
      <c r="A362" s="288"/>
      <c r="B362" s="310" t="s">
        <v>64</v>
      </c>
      <c r="C362" s="310"/>
      <c r="D362" s="310"/>
      <c r="E362" s="298" t="s">
        <v>65</v>
      </c>
      <c r="F362" s="263">
        <v>150.22</v>
      </c>
      <c r="G362" s="263">
        <v>48.48</v>
      </c>
      <c r="H362" s="263">
        <v>1.28</v>
      </c>
      <c r="I362" s="263">
        <v>18.3</v>
      </c>
      <c r="J362" s="259"/>
      <c r="K362" s="293"/>
      <c r="L362" s="293"/>
      <c r="M362" s="293"/>
    </row>
    <row r="363" spans="1:13" s="296" customFormat="1" ht="19.5" customHeight="1">
      <c r="A363" s="288"/>
      <c r="B363" s="310"/>
      <c r="C363" s="310" t="s">
        <v>66</v>
      </c>
      <c r="D363" s="310"/>
      <c r="E363" s="298" t="s">
        <v>31</v>
      </c>
      <c r="F363" s="263">
        <v>150.22</v>
      </c>
      <c r="G363" s="263">
        <v>48.48</v>
      </c>
      <c r="H363" s="263">
        <v>1.28</v>
      </c>
      <c r="I363" s="263">
        <v>18.3</v>
      </c>
      <c r="J363" s="259"/>
      <c r="K363" s="293"/>
      <c r="L363" s="293"/>
      <c r="M363" s="293"/>
    </row>
    <row r="364" spans="1:13" s="296" customFormat="1" ht="19.5" customHeight="1">
      <c r="A364" s="288"/>
      <c r="B364" s="310" t="s">
        <v>67</v>
      </c>
      <c r="C364" s="310" t="s">
        <v>67</v>
      </c>
      <c r="D364" s="310" t="s">
        <v>68</v>
      </c>
      <c r="E364" s="298" t="s">
        <v>33</v>
      </c>
      <c r="F364" s="263">
        <v>16.55</v>
      </c>
      <c r="G364" s="263"/>
      <c r="H364" s="263">
        <v>1.28</v>
      </c>
      <c r="I364" s="263">
        <v>18.3</v>
      </c>
      <c r="J364" s="259"/>
      <c r="K364" s="293"/>
      <c r="L364" s="293"/>
      <c r="M364" s="293"/>
    </row>
    <row r="365" spans="1:13" s="296" customFormat="1" ht="19.5" customHeight="1">
      <c r="A365" s="288"/>
      <c r="B365" s="310" t="s">
        <v>67</v>
      </c>
      <c r="C365" s="310" t="s">
        <v>67</v>
      </c>
      <c r="D365" s="310" t="s">
        <v>66</v>
      </c>
      <c r="E365" s="298" t="s">
        <v>34</v>
      </c>
      <c r="F365" s="263">
        <f aca="true" t="shared" si="24" ref="F365:F371">SUM(G365:J365)</f>
        <v>48.48</v>
      </c>
      <c r="G365" s="263">
        <v>48.48</v>
      </c>
      <c r="H365" s="263"/>
      <c r="I365" s="263"/>
      <c r="J365" s="259"/>
      <c r="K365" s="293"/>
      <c r="L365" s="293"/>
      <c r="M365" s="293"/>
    </row>
    <row r="366" spans="1:13" s="296" customFormat="1" ht="19.5" customHeight="1">
      <c r="A366" s="288"/>
      <c r="B366" s="310" t="s">
        <v>69</v>
      </c>
      <c r="C366" s="310"/>
      <c r="D366" s="310"/>
      <c r="E366" s="298" t="s">
        <v>70</v>
      </c>
      <c r="F366" s="263">
        <f t="shared" si="24"/>
        <v>23.88</v>
      </c>
      <c r="G366" s="263">
        <v>23.88</v>
      </c>
      <c r="H366" s="263"/>
      <c r="I366" s="263"/>
      <c r="J366" s="259"/>
      <c r="K366" s="293"/>
      <c r="L366" s="293"/>
      <c r="M366" s="293"/>
    </row>
    <row r="367" spans="1:13" ht="19.5" customHeight="1">
      <c r="A367" s="288"/>
      <c r="B367" s="310"/>
      <c r="C367" s="310" t="s">
        <v>71</v>
      </c>
      <c r="D367" s="310"/>
      <c r="E367" s="298" t="s">
        <v>35</v>
      </c>
      <c r="F367" s="263">
        <f t="shared" si="24"/>
        <v>23.88</v>
      </c>
      <c r="G367" s="263">
        <v>23.88</v>
      </c>
      <c r="H367" s="263"/>
      <c r="I367" s="263"/>
      <c r="J367" s="259"/>
      <c r="K367" s="293"/>
      <c r="L367" s="293"/>
      <c r="M367" s="293"/>
    </row>
    <row r="368" spans="1:13" ht="19.5" customHeight="1">
      <c r="A368" s="288"/>
      <c r="B368" s="310" t="s">
        <v>67</v>
      </c>
      <c r="C368" s="310" t="s">
        <v>67</v>
      </c>
      <c r="D368" s="310" t="s">
        <v>68</v>
      </c>
      <c r="E368" s="298" t="s">
        <v>37</v>
      </c>
      <c r="F368" s="263">
        <f t="shared" si="24"/>
        <v>23.88</v>
      </c>
      <c r="G368" s="263">
        <v>23.88</v>
      </c>
      <c r="H368" s="263"/>
      <c r="I368" s="263"/>
      <c r="J368" s="259"/>
      <c r="K368" s="293"/>
      <c r="L368" s="293"/>
      <c r="M368" s="293"/>
    </row>
    <row r="369" spans="1:13" ht="19.5" customHeight="1">
      <c r="A369" s="288"/>
      <c r="B369" s="310" t="s">
        <v>73</v>
      </c>
      <c r="C369" s="310"/>
      <c r="D369" s="310"/>
      <c r="E369" s="298" t="s">
        <v>74</v>
      </c>
      <c r="F369" s="263">
        <f t="shared" si="24"/>
        <v>29.73</v>
      </c>
      <c r="G369" s="263">
        <v>29.73</v>
      </c>
      <c r="H369" s="263"/>
      <c r="I369" s="263"/>
      <c r="J369" s="259"/>
      <c r="K369" s="293"/>
      <c r="L369" s="293"/>
      <c r="M369" s="293"/>
    </row>
    <row r="370" spans="1:13" ht="19.5" customHeight="1">
      <c r="A370" s="288"/>
      <c r="B370" s="310"/>
      <c r="C370" s="310" t="s">
        <v>68</v>
      </c>
      <c r="D370" s="310"/>
      <c r="E370" s="298" t="s">
        <v>40</v>
      </c>
      <c r="F370" s="263">
        <f t="shared" si="24"/>
        <v>29.73</v>
      </c>
      <c r="G370" s="263">
        <v>29.73</v>
      </c>
      <c r="H370" s="263"/>
      <c r="I370" s="263"/>
      <c r="J370" s="259"/>
      <c r="K370" s="293"/>
      <c r="L370" s="293"/>
      <c r="M370" s="293"/>
    </row>
    <row r="371" spans="1:13" ht="19.5" customHeight="1">
      <c r="A371" s="303"/>
      <c r="B371" s="310" t="s">
        <v>67</v>
      </c>
      <c r="C371" s="310" t="s">
        <v>67</v>
      </c>
      <c r="D371" s="310" t="s">
        <v>75</v>
      </c>
      <c r="E371" s="298" t="s">
        <v>41</v>
      </c>
      <c r="F371" s="259">
        <f t="shared" si="24"/>
        <v>29.73</v>
      </c>
      <c r="G371" s="263">
        <v>29.73</v>
      </c>
      <c r="H371" s="259"/>
      <c r="I371" s="259"/>
      <c r="J371" s="259"/>
      <c r="K371" s="293"/>
      <c r="L371" s="293"/>
      <c r="M371" s="293"/>
    </row>
    <row r="372" spans="1:13" ht="19.5" customHeight="1">
      <c r="A372" s="283" t="s">
        <v>748</v>
      </c>
      <c r="B372" s="252"/>
      <c r="C372" s="252"/>
      <c r="D372" s="252"/>
      <c r="E372" s="284" t="s">
        <v>47</v>
      </c>
      <c r="F372" s="275">
        <f>F373+F379+F383+F386</f>
        <v>713.7499999999999</v>
      </c>
      <c r="G372" s="275">
        <f>G373+G379+G383+G386</f>
        <v>175.85999999999999</v>
      </c>
      <c r="H372" s="275">
        <f aca="true" t="shared" si="25" ref="H372:M372">H373+H379+H383+H386</f>
        <v>169.76</v>
      </c>
      <c r="I372" s="275">
        <f t="shared" si="25"/>
        <v>8.129999999999999</v>
      </c>
      <c r="J372" s="275">
        <f t="shared" si="25"/>
        <v>0</v>
      </c>
      <c r="K372" s="275">
        <f t="shared" si="25"/>
        <v>360</v>
      </c>
      <c r="L372" s="275">
        <f t="shared" si="25"/>
        <v>0</v>
      </c>
      <c r="M372" s="275">
        <f t="shared" si="25"/>
        <v>0</v>
      </c>
    </row>
    <row r="373" spans="1:13" ht="19.5" customHeight="1">
      <c r="A373" s="288"/>
      <c r="B373" s="349">
        <v>205</v>
      </c>
      <c r="C373" s="349"/>
      <c r="D373" s="349"/>
      <c r="E373" s="349" t="s">
        <v>276</v>
      </c>
      <c r="F373" s="265">
        <f>G373+H373+I373+K373</f>
        <v>653.4</v>
      </c>
      <c r="G373" s="265">
        <v>124.79</v>
      </c>
      <c r="H373" s="265">
        <f>H374+H376</f>
        <v>168.57999999999998</v>
      </c>
      <c r="I373" s="265">
        <v>0.03</v>
      </c>
      <c r="J373" s="265"/>
      <c r="K373" s="350">
        <v>360</v>
      </c>
      <c r="L373" s="350"/>
      <c r="M373" s="350"/>
    </row>
    <row r="374" spans="1:13" ht="19.5" customHeight="1">
      <c r="A374" s="288"/>
      <c r="B374" s="349"/>
      <c r="C374" s="349">
        <v>1</v>
      </c>
      <c r="D374" s="349"/>
      <c r="E374" s="349" t="s">
        <v>916</v>
      </c>
      <c r="F374" s="265">
        <f aca="true" t="shared" si="26" ref="F374:F383">SUM(G374:J374)</f>
        <v>154.76000000000002</v>
      </c>
      <c r="G374" s="265">
        <v>124.79</v>
      </c>
      <c r="H374" s="265">
        <v>29.94</v>
      </c>
      <c r="I374" s="265">
        <v>0.03</v>
      </c>
      <c r="J374" s="265"/>
      <c r="K374" s="350"/>
      <c r="L374" s="350"/>
      <c r="M374" s="350"/>
    </row>
    <row r="375" spans="1:13" ht="19.5" customHeight="1">
      <c r="A375" s="288"/>
      <c r="B375" s="349"/>
      <c r="C375" s="349"/>
      <c r="D375" s="349">
        <v>1</v>
      </c>
      <c r="E375" s="349" t="s">
        <v>917</v>
      </c>
      <c r="F375" s="265">
        <f t="shared" si="26"/>
        <v>154.76000000000002</v>
      </c>
      <c r="G375" s="265">
        <v>124.79</v>
      </c>
      <c r="H375" s="265">
        <v>29.94</v>
      </c>
      <c r="I375" s="265">
        <v>0.03</v>
      </c>
      <c r="J375" s="265"/>
      <c r="K375" s="350"/>
      <c r="L375" s="350"/>
      <c r="M375" s="350"/>
    </row>
    <row r="376" spans="1:13" ht="19.5" customHeight="1">
      <c r="A376" s="288"/>
      <c r="B376" s="349"/>
      <c r="C376" s="349"/>
      <c r="D376" s="349">
        <v>99</v>
      </c>
      <c r="E376" s="349" t="s">
        <v>481</v>
      </c>
      <c r="F376" s="265">
        <f t="shared" si="26"/>
        <v>138.64</v>
      </c>
      <c r="G376" s="265"/>
      <c r="H376" s="265">
        <v>138.64</v>
      </c>
      <c r="I376" s="265"/>
      <c r="J376" s="265"/>
      <c r="K376" s="350"/>
      <c r="L376" s="350"/>
      <c r="M376" s="350"/>
    </row>
    <row r="377" spans="1:13" ht="19.5" customHeight="1">
      <c r="A377" s="288"/>
      <c r="B377" s="349">
        <v>205</v>
      </c>
      <c r="C377" s="349">
        <v>9</v>
      </c>
      <c r="D377" s="349"/>
      <c r="E377" s="349" t="s">
        <v>1045</v>
      </c>
      <c r="F377" s="265">
        <f t="shared" si="26"/>
        <v>0</v>
      </c>
      <c r="G377" s="265"/>
      <c r="H377" s="265"/>
      <c r="I377" s="265"/>
      <c r="J377" s="265"/>
      <c r="K377" s="350">
        <v>360</v>
      </c>
      <c r="L377" s="350"/>
      <c r="M377" s="350"/>
    </row>
    <row r="378" spans="1:13" ht="19.5" customHeight="1">
      <c r="A378" s="288"/>
      <c r="B378" s="349"/>
      <c r="C378" s="349"/>
      <c r="D378" s="349">
        <v>99</v>
      </c>
      <c r="E378" s="349" t="s">
        <v>1046</v>
      </c>
      <c r="F378" s="265">
        <f t="shared" si="26"/>
        <v>0</v>
      </c>
      <c r="G378" s="265"/>
      <c r="H378" s="265"/>
      <c r="I378" s="265"/>
      <c r="J378" s="265"/>
      <c r="K378" s="350">
        <v>360</v>
      </c>
      <c r="L378" s="350"/>
      <c r="M378" s="350"/>
    </row>
    <row r="379" spans="1:13" ht="19.5" customHeight="1">
      <c r="A379" s="288"/>
      <c r="B379" s="349">
        <v>208</v>
      </c>
      <c r="C379" s="349"/>
      <c r="D379" s="349"/>
      <c r="E379" s="349" t="s">
        <v>65</v>
      </c>
      <c r="F379" s="265">
        <f t="shared" si="26"/>
        <v>31.9</v>
      </c>
      <c r="G379" s="265">
        <v>22.62</v>
      </c>
      <c r="H379" s="265">
        <v>1.18</v>
      </c>
      <c r="I379" s="265">
        <v>8.1</v>
      </c>
      <c r="J379" s="265"/>
      <c r="K379" s="350"/>
      <c r="L379" s="350"/>
      <c r="M379" s="350"/>
    </row>
    <row r="380" spans="1:13" ht="19.5" customHeight="1">
      <c r="A380" s="288"/>
      <c r="B380" s="349"/>
      <c r="C380" s="349">
        <v>5</v>
      </c>
      <c r="D380" s="349"/>
      <c r="E380" s="349" t="s">
        <v>918</v>
      </c>
      <c r="F380" s="265">
        <f t="shared" si="26"/>
        <v>31.9</v>
      </c>
      <c r="G380" s="265">
        <v>22.62</v>
      </c>
      <c r="H380" s="265">
        <v>1.18</v>
      </c>
      <c r="I380" s="265">
        <v>8.1</v>
      </c>
      <c r="J380" s="265"/>
      <c r="K380" s="350"/>
      <c r="L380" s="350"/>
      <c r="M380" s="350"/>
    </row>
    <row r="381" spans="1:13" ht="19.5" customHeight="1">
      <c r="A381" s="288"/>
      <c r="B381" s="349"/>
      <c r="C381" s="349"/>
      <c r="D381" s="349">
        <v>1</v>
      </c>
      <c r="E381" s="349" t="s">
        <v>919</v>
      </c>
      <c r="F381" s="265">
        <f t="shared" si="26"/>
        <v>9.28</v>
      </c>
      <c r="G381" s="265"/>
      <c r="H381" s="265">
        <v>1.18</v>
      </c>
      <c r="I381" s="265">
        <v>8.1</v>
      </c>
      <c r="J381" s="265"/>
      <c r="K381" s="350"/>
      <c r="L381" s="350"/>
      <c r="M381" s="350"/>
    </row>
    <row r="382" spans="1:13" ht="19.5" customHeight="1">
      <c r="A382" s="303"/>
      <c r="B382" s="349"/>
      <c r="C382" s="349"/>
      <c r="D382" s="349">
        <v>5</v>
      </c>
      <c r="E382" s="349" t="s">
        <v>1047</v>
      </c>
      <c r="F382" s="265">
        <f t="shared" si="26"/>
        <v>22.62</v>
      </c>
      <c r="G382" s="265">
        <v>22.62</v>
      </c>
      <c r="H382" s="265"/>
      <c r="I382" s="265"/>
      <c r="J382" s="265"/>
      <c r="K382" s="350"/>
      <c r="L382" s="350"/>
      <c r="M382" s="350"/>
    </row>
    <row r="383" spans="1:13" ht="19.5" customHeight="1">
      <c r="A383" s="288"/>
      <c r="B383" s="349">
        <v>210</v>
      </c>
      <c r="C383" s="349"/>
      <c r="D383" s="349"/>
      <c r="E383" s="349" t="s">
        <v>70</v>
      </c>
      <c r="F383" s="265">
        <f t="shared" si="26"/>
        <v>14.79</v>
      </c>
      <c r="G383" s="265">
        <v>14.79</v>
      </c>
      <c r="H383" s="265"/>
      <c r="I383" s="265"/>
      <c r="J383" s="265"/>
      <c r="K383" s="350"/>
      <c r="L383" s="350"/>
      <c r="M383" s="350"/>
    </row>
    <row r="384" spans="1:13" ht="19.5" customHeight="1">
      <c r="A384" s="288"/>
      <c r="B384" s="349"/>
      <c r="C384" s="349">
        <v>5</v>
      </c>
      <c r="D384" s="349"/>
      <c r="E384" s="349" t="s">
        <v>1048</v>
      </c>
      <c r="F384" s="265">
        <f>SUM(G384:J384)</f>
        <v>14.79</v>
      </c>
      <c r="G384" s="265">
        <v>14.79</v>
      </c>
      <c r="H384" s="265"/>
      <c r="I384" s="265"/>
      <c r="J384" s="265"/>
      <c r="K384" s="350"/>
      <c r="L384" s="350"/>
      <c r="M384" s="350"/>
    </row>
    <row r="385" spans="1:13" ht="19.5" customHeight="1">
      <c r="A385" s="288"/>
      <c r="B385" s="349"/>
      <c r="C385" s="349"/>
      <c r="D385" s="349">
        <v>1</v>
      </c>
      <c r="E385" s="349" t="s">
        <v>1049</v>
      </c>
      <c r="F385" s="265">
        <f>SUM(G385:J385)</f>
        <v>14.79</v>
      </c>
      <c r="G385" s="265">
        <v>14.79</v>
      </c>
      <c r="H385" s="265"/>
      <c r="I385" s="265"/>
      <c r="J385" s="265"/>
      <c r="K385" s="350"/>
      <c r="L385" s="350"/>
      <c r="M385" s="350"/>
    </row>
    <row r="386" spans="1:13" ht="19.5" customHeight="1">
      <c r="A386" s="288"/>
      <c r="B386" s="349">
        <v>221</v>
      </c>
      <c r="C386" s="349"/>
      <c r="D386" s="349"/>
      <c r="E386" s="349" t="s">
        <v>74</v>
      </c>
      <c r="F386" s="265">
        <f>SUM(G386:J386)</f>
        <v>13.66</v>
      </c>
      <c r="G386" s="265">
        <v>13.66</v>
      </c>
      <c r="H386" s="265"/>
      <c r="I386" s="265"/>
      <c r="J386" s="265"/>
      <c r="K386" s="350"/>
      <c r="L386" s="350"/>
      <c r="M386" s="350"/>
    </row>
    <row r="387" spans="1:13" ht="19.5" customHeight="1">
      <c r="A387" s="288"/>
      <c r="B387" s="349"/>
      <c r="C387" s="349">
        <v>2</v>
      </c>
      <c r="D387" s="349"/>
      <c r="E387" s="349" t="s">
        <v>978</v>
      </c>
      <c r="F387" s="265">
        <f>SUM(G387:J387)</f>
        <v>13.66</v>
      </c>
      <c r="G387" s="265">
        <v>13.66</v>
      </c>
      <c r="H387" s="265"/>
      <c r="I387" s="265"/>
      <c r="J387" s="265"/>
      <c r="K387" s="350"/>
      <c r="L387" s="350"/>
      <c r="M387" s="350"/>
    </row>
    <row r="388" spans="1:13" ht="19.5" customHeight="1">
      <c r="A388" s="288"/>
      <c r="B388" s="349"/>
      <c r="C388" s="349"/>
      <c r="D388" s="349">
        <v>1</v>
      </c>
      <c r="E388" s="349" t="s">
        <v>1021</v>
      </c>
      <c r="F388" s="265">
        <f>SUM(G388:J388)</f>
        <v>13.66</v>
      </c>
      <c r="G388" s="265">
        <v>13.66</v>
      </c>
      <c r="H388" s="265"/>
      <c r="I388" s="265"/>
      <c r="J388" s="265"/>
      <c r="K388" s="350"/>
      <c r="L388" s="350"/>
      <c r="M388" s="350"/>
    </row>
    <row r="389" spans="1:13" ht="19.5" customHeight="1">
      <c r="A389" s="283" t="s">
        <v>812</v>
      </c>
      <c r="B389" s="351"/>
      <c r="C389" s="351"/>
      <c r="D389" s="351"/>
      <c r="E389" s="351"/>
      <c r="F389" s="275">
        <f>F390+F393+F397+F400</f>
        <v>233.65</v>
      </c>
      <c r="G389" s="275">
        <f aca="true" t="shared" si="27" ref="G389:M389">G390+G393+G397+G400</f>
        <v>186.19</v>
      </c>
      <c r="H389" s="275">
        <f t="shared" si="27"/>
        <v>19.82</v>
      </c>
      <c r="I389" s="275">
        <f t="shared" si="27"/>
        <v>7.51</v>
      </c>
      <c r="J389" s="275">
        <f t="shared" si="27"/>
        <v>0</v>
      </c>
      <c r="K389" s="275">
        <f t="shared" si="27"/>
        <v>20.13</v>
      </c>
      <c r="L389" s="275">
        <f t="shared" si="27"/>
        <v>0</v>
      </c>
      <c r="M389" s="275">
        <f t="shared" si="27"/>
        <v>0</v>
      </c>
    </row>
    <row r="390" spans="1:13" ht="19.5" customHeight="1">
      <c r="A390" s="288"/>
      <c r="B390" s="256" t="s">
        <v>901</v>
      </c>
      <c r="C390" s="256"/>
      <c r="D390" s="256"/>
      <c r="E390" s="352" t="s">
        <v>276</v>
      </c>
      <c r="F390" s="263">
        <f aca="true" t="shared" si="28" ref="F390:F402">SUM(G390:M390)</f>
        <v>175.94</v>
      </c>
      <c r="G390" s="263">
        <v>134.6</v>
      </c>
      <c r="H390" s="263">
        <v>19.38</v>
      </c>
      <c r="I390" s="263">
        <v>1.83</v>
      </c>
      <c r="J390" s="259"/>
      <c r="K390" s="293">
        <v>20.13</v>
      </c>
      <c r="L390" s="293"/>
      <c r="M390" s="293"/>
    </row>
    <row r="391" spans="1:13" ht="19.5" customHeight="1">
      <c r="A391" s="288"/>
      <c r="B391" s="256"/>
      <c r="C391" s="256" t="s">
        <v>902</v>
      </c>
      <c r="D391" s="256"/>
      <c r="E391" s="352" t="s">
        <v>187</v>
      </c>
      <c r="F391" s="263">
        <f t="shared" si="28"/>
        <v>175.94</v>
      </c>
      <c r="G391" s="263">
        <v>134.6</v>
      </c>
      <c r="H391" s="263">
        <v>19.38</v>
      </c>
      <c r="I391" s="263">
        <v>1.83</v>
      </c>
      <c r="J391" s="259"/>
      <c r="K391" s="293">
        <v>20.13</v>
      </c>
      <c r="L391" s="293"/>
      <c r="M391" s="293"/>
    </row>
    <row r="392" spans="1:13" ht="19.5" customHeight="1">
      <c r="A392" s="288"/>
      <c r="B392" s="256"/>
      <c r="C392" s="256"/>
      <c r="D392" s="256" t="s">
        <v>920</v>
      </c>
      <c r="E392" s="352" t="s">
        <v>198</v>
      </c>
      <c r="F392" s="263">
        <f t="shared" si="28"/>
        <v>175.94</v>
      </c>
      <c r="G392" s="263">
        <v>134.6</v>
      </c>
      <c r="H392" s="263">
        <v>19.38</v>
      </c>
      <c r="I392" s="263">
        <v>1.83</v>
      </c>
      <c r="J392" s="259"/>
      <c r="K392" s="293">
        <v>20.13</v>
      </c>
      <c r="L392" s="293"/>
      <c r="M392" s="293"/>
    </row>
    <row r="393" spans="1:13" ht="19.5" customHeight="1">
      <c r="A393" s="288"/>
      <c r="B393" s="256" t="s">
        <v>921</v>
      </c>
      <c r="C393" s="256"/>
      <c r="D393" s="256"/>
      <c r="E393" s="352" t="s">
        <v>65</v>
      </c>
      <c r="F393" s="263">
        <f t="shared" si="28"/>
        <v>30.080000000000002</v>
      </c>
      <c r="G393" s="263">
        <v>23.96</v>
      </c>
      <c r="H393" s="263">
        <v>0.44</v>
      </c>
      <c r="I393" s="263">
        <v>5.68</v>
      </c>
      <c r="J393" s="259"/>
      <c r="K393" s="293"/>
      <c r="L393" s="293"/>
      <c r="M393" s="293"/>
    </row>
    <row r="394" spans="1:13" ht="19.5" customHeight="1">
      <c r="A394" s="288"/>
      <c r="B394" s="256"/>
      <c r="C394" s="256" t="s">
        <v>922</v>
      </c>
      <c r="D394" s="256"/>
      <c r="E394" s="352" t="s">
        <v>31</v>
      </c>
      <c r="F394" s="263">
        <f t="shared" si="28"/>
        <v>30.080000000000002</v>
      </c>
      <c r="G394" s="263">
        <v>23.96</v>
      </c>
      <c r="H394" s="263">
        <v>0.44</v>
      </c>
      <c r="I394" s="263">
        <v>5.68</v>
      </c>
      <c r="J394" s="259"/>
      <c r="K394" s="293"/>
      <c r="L394" s="293"/>
      <c r="M394" s="293"/>
    </row>
    <row r="395" spans="1:13" ht="19.5" customHeight="1">
      <c r="A395" s="288"/>
      <c r="B395" s="256"/>
      <c r="C395" s="256"/>
      <c r="D395" s="256" t="s">
        <v>902</v>
      </c>
      <c r="E395" s="352" t="s">
        <v>33</v>
      </c>
      <c r="F395" s="263">
        <f t="shared" si="28"/>
        <v>6.12</v>
      </c>
      <c r="G395" s="263"/>
      <c r="H395" s="263">
        <v>0.44</v>
      </c>
      <c r="I395" s="263">
        <v>5.68</v>
      </c>
      <c r="J395" s="259"/>
      <c r="K395" s="293"/>
      <c r="L395" s="293"/>
      <c r="M395" s="293"/>
    </row>
    <row r="396" spans="1:13" ht="19.5" customHeight="1">
      <c r="A396" s="288"/>
      <c r="B396" s="256"/>
      <c r="C396" s="256"/>
      <c r="D396" s="256" t="s">
        <v>922</v>
      </c>
      <c r="E396" s="352" t="s">
        <v>34</v>
      </c>
      <c r="F396" s="263">
        <f t="shared" si="28"/>
        <v>23.96</v>
      </c>
      <c r="G396" s="263">
        <v>23.96</v>
      </c>
      <c r="H396" s="263"/>
      <c r="I396" s="263"/>
      <c r="J396" s="259"/>
      <c r="K396" s="293"/>
      <c r="L396" s="293"/>
      <c r="M396" s="293"/>
    </row>
    <row r="397" spans="1:13" ht="19.5" customHeight="1">
      <c r="A397" s="288"/>
      <c r="B397" s="256" t="s">
        <v>981</v>
      </c>
      <c r="C397" s="256"/>
      <c r="D397" s="256"/>
      <c r="E397" s="352" t="s">
        <v>70</v>
      </c>
      <c r="F397" s="263">
        <f t="shared" si="28"/>
        <v>13.01</v>
      </c>
      <c r="G397" s="263">
        <v>13.01</v>
      </c>
      <c r="H397" s="263"/>
      <c r="I397" s="263"/>
      <c r="J397" s="259"/>
      <c r="K397" s="293"/>
      <c r="L397" s="293"/>
      <c r="M397" s="293"/>
    </row>
    <row r="398" spans="1:13" ht="19.5" customHeight="1">
      <c r="A398" s="288"/>
      <c r="B398" s="256"/>
      <c r="C398" s="256" t="s">
        <v>938</v>
      </c>
      <c r="D398" s="256"/>
      <c r="E398" s="352" t="s">
        <v>35</v>
      </c>
      <c r="F398" s="263">
        <f t="shared" si="28"/>
        <v>13.01</v>
      </c>
      <c r="G398" s="263">
        <v>13.01</v>
      </c>
      <c r="H398" s="263"/>
      <c r="I398" s="263"/>
      <c r="J398" s="259"/>
      <c r="K398" s="293"/>
      <c r="L398" s="293"/>
      <c r="M398" s="293"/>
    </row>
    <row r="399" spans="1:13" ht="19.5" customHeight="1">
      <c r="A399" s="288"/>
      <c r="B399" s="256"/>
      <c r="C399" s="256"/>
      <c r="D399" s="256" t="s">
        <v>902</v>
      </c>
      <c r="E399" s="352" t="s">
        <v>37</v>
      </c>
      <c r="F399" s="263">
        <f t="shared" si="28"/>
        <v>13.01</v>
      </c>
      <c r="G399" s="263">
        <v>13.01</v>
      </c>
      <c r="H399" s="263"/>
      <c r="I399" s="263"/>
      <c r="J399" s="259"/>
      <c r="K399" s="293"/>
      <c r="L399" s="293"/>
      <c r="M399" s="293"/>
    </row>
    <row r="400" spans="1:13" ht="19.5" customHeight="1">
      <c r="A400" s="288"/>
      <c r="B400" s="256" t="s">
        <v>982</v>
      </c>
      <c r="C400" s="256"/>
      <c r="D400" s="256"/>
      <c r="E400" s="352" t="s">
        <v>74</v>
      </c>
      <c r="F400" s="263">
        <f t="shared" si="28"/>
        <v>14.62</v>
      </c>
      <c r="G400" s="263">
        <v>14.62</v>
      </c>
      <c r="H400" s="263"/>
      <c r="I400" s="263"/>
      <c r="J400" s="259"/>
      <c r="K400" s="293"/>
      <c r="L400" s="293"/>
      <c r="M400" s="293"/>
    </row>
    <row r="401" spans="1:13" ht="19.5" customHeight="1">
      <c r="A401" s="288"/>
      <c r="B401" s="256"/>
      <c r="C401" s="256" t="s">
        <v>902</v>
      </c>
      <c r="D401" s="256"/>
      <c r="E401" s="352" t="s">
        <v>40</v>
      </c>
      <c r="F401" s="263">
        <f t="shared" si="28"/>
        <v>14.62</v>
      </c>
      <c r="G401" s="263">
        <v>14.62</v>
      </c>
      <c r="H401" s="263"/>
      <c r="I401" s="263"/>
      <c r="J401" s="259"/>
      <c r="K401" s="293"/>
      <c r="L401" s="293"/>
      <c r="M401" s="293"/>
    </row>
    <row r="402" spans="1:13" ht="19.5" customHeight="1">
      <c r="A402" s="288"/>
      <c r="B402" s="256"/>
      <c r="C402" s="256"/>
      <c r="D402" s="256" t="s">
        <v>913</v>
      </c>
      <c r="E402" s="352" t="s">
        <v>41</v>
      </c>
      <c r="F402" s="263">
        <f t="shared" si="28"/>
        <v>14.62</v>
      </c>
      <c r="G402" s="263">
        <v>14.62</v>
      </c>
      <c r="H402" s="263"/>
      <c r="I402" s="263"/>
      <c r="J402" s="259"/>
      <c r="K402" s="293"/>
      <c r="L402" s="293"/>
      <c r="M402" s="293"/>
    </row>
    <row r="403" spans="1:13" ht="19.5" customHeight="1">
      <c r="A403" s="283" t="s">
        <v>1050</v>
      </c>
      <c r="B403" s="252"/>
      <c r="C403" s="252"/>
      <c r="D403" s="252"/>
      <c r="E403" s="284" t="s">
        <v>47</v>
      </c>
      <c r="F403" s="275">
        <f>SUM(G403:J403)</f>
        <v>1945.98</v>
      </c>
      <c r="G403" s="275">
        <v>81.21</v>
      </c>
      <c r="H403" s="275">
        <v>1863.49</v>
      </c>
      <c r="I403" s="275">
        <v>1.28</v>
      </c>
      <c r="J403" s="275"/>
      <c r="K403" s="285"/>
      <c r="L403" s="285"/>
      <c r="M403" s="286"/>
    </row>
    <row r="404" spans="1:13" ht="19.5" customHeight="1">
      <c r="A404" s="288"/>
      <c r="B404" s="310" t="s">
        <v>958</v>
      </c>
      <c r="C404" s="310"/>
      <c r="D404" s="310"/>
      <c r="E404" s="313" t="s">
        <v>894</v>
      </c>
      <c r="F404" s="265">
        <f aca="true" t="shared" si="29" ref="F404:F418">SUM(G404:J404)</f>
        <v>1923.06</v>
      </c>
      <c r="G404" s="265">
        <v>59.74</v>
      </c>
      <c r="H404" s="265">
        <v>1863.31</v>
      </c>
      <c r="I404" s="265">
        <v>0.01</v>
      </c>
      <c r="J404" s="265"/>
      <c r="K404" s="292"/>
      <c r="L404" s="292"/>
      <c r="M404" s="292"/>
    </row>
    <row r="405" spans="1:13" ht="19.5" customHeight="1">
      <c r="A405" s="288"/>
      <c r="B405" s="310"/>
      <c r="C405" s="353" t="s">
        <v>1051</v>
      </c>
      <c r="D405" s="310"/>
      <c r="E405" s="354" t="s">
        <v>1052</v>
      </c>
      <c r="F405" s="265">
        <f t="shared" si="29"/>
        <v>73.06</v>
      </c>
      <c r="G405" s="265">
        <v>59.74</v>
      </c>
      <c r="H405" s="265">
        <v>13.31</v>
      </c>
      <c r="I405" s="265">
        <v>0.01</v>
      </c>
      <c r="J405" s="265"/>
      <c r="K405" s="292"/>
      <c r="L405" s="292"/>
      <c r="M405" s="292"/>
    </row>
    <row r="406" spans="1:13" ht="19.5" customHeight="1">
      <c r="A406" s="288"/>
      <c r="B406" s="310"/>
      <c r="C406" s="310"/>
      <c r="D406" s="353" t="s">
        <v>1053</v>
      </c>
      <c r="E406" s="354" t="s">
        <v>1054</v>
      </c>
      <c r="F406" s="265">
        <f t="shared" si="29"/>
        <v>73.06</v>
      </c>
      <c r="G406" s="265">
        <v>59.74</v>
      </c>
      <c r="H406" s="265">
        <v>13.31</v>
      </c>
      <c r="I406" s="265">
        <v>0.01</v>
      </c>
      <c r="J406" s="265"/>
      <c r="K406" s="292"/>
      <c r="L406" s="292"/>
      <c r="M406" s="292"/>
    </row>
    <row r="407" spans="1:13" ht="19.5" customHeight="1">
      <c r="A407" s="288"/>
      <c r="B407" s="310"/>
      <c r="C407" s="353" t="s">
        <v>1055</v>
      </c>
      <c r="D407" s="310"/>
      <c r="E407" s="354" t="s">
        <v>1056</v>
      </c>
      <c r="F407" s="265">
        <f t="shared" si="29"/>
        <v>1850</v>
      </c>
      <c r="G407" s="265"/>
      <c r="H407" s="265">
        <v>1850</v>
      </c>
      <c r="I407" s="265"/>
      <c r="J407" s="265"/>
      <c r="K407" s="292"/>
      <c r="L407" s="292"/>
      <c r="M407" s="292"/>
    </row>
    <row r="408" spans="1:13" ht="19.5" customHeight="1">
      <c r="A408" s="288"/>
      <c r="B408" s="256"/>
      <c r="C408" s="256"/>
      <c r="D408" s="256" t="s">
        <v>948</v>
      </c>
      <c r="E408" s="300" t="s">
        <v>1057</v>
      </c>
      <c r="F408" s="265">
        <f t="shared" si="29"/>
        <v>1850</v>
      </c>
      <c r="G408" s="265"/>
      <c r="H408" s="265">
        <v>1850</v>
      </c>
      <c r="I408" s="265"/>
      <c r="J408" s="265"/>
      <c r="K408" s="292"/>
      <c r="L408" s="292"/>
      <c r="M408" s="292"/>
    </row>
    <row r="409" spans="1:13" ht="19.5" customHeight="1">
      <c r="A409" s="288"/>
      <c r="B409" s="310" t="s">
        <v>64</v>
      </c>
      <c r="C409" s="310"/>
      <c r="D409" s="310"/>
      <c r="E409" s="298" t="s">
        <v>65</v>
      </c>
      <c r="F409" s="265">
        <f t="shared" si="29"/>
        <v>12.149999999999999</v>
      </c>
      <c r="G409" s="265">
        <v>10.7</v>
      </c>
      <c r="H409" s="265">
        <v>0.18</v>
      </c>
      <c r="I409" s="265">
        <v>1.27</v>
      </c>
      <c r="J409" s="265"/>
      <c r="K409" s="292"/>
      <c r="L409" s="292"/>
      <c r="M409" s="292"/>
    </row>
    <row r="410" spans="1:13" ht="19.5" customHeight="1">
      <c r="A410" s="288"/>
      <c r="B410" s="310"/>
      <c r="C410" s="310" t="s">
        <v>66</v>
      </c>
      <c r="D410" s="310"/>
      <c r="E410" s="298" t="s">
        <v>31</v>
      </c>
      <c r="F410" s="265">
        <f t="shared" si="29"/>
        <v>12.149999999999999</v>
      </c>
      <c r="G410" s="265">
        <v>10.7</v>
      </c>
      <c r="H410" s="265">
        <v>0.18</v>
      </c>
      <c r="I410" s="265">
        <v>1.27</v>
      </c>
      <c r="J410" s="265"/>
      <c r="K410" s="292"/>
      <c r="L410" s="292"/>
      <c r="M410" s="292"/>
    </row>
    <row r="411" spans="1:13" ht="19.5" customHeight="1">
      <c r="A411" s="288"/>
      <c r="B411" s="310" t="s">
        <v>67</v>
      </c>
      <c r="C411" s="310" t="s">
        <v>67</v>
      </c>
      <c r="D411" s="310" t="s">
        <v>68</v>
      </c>
      <c r="E411" s="298" t="s">
        <v>33</v>
      </c>
      <c r="F411" s="265">
        <f t="shared" si="29"/>
        <v>1.45</v>
      </c>
      <c r="G411" s="265"/>
      <c r="H411" s="265">
        <v>0.18</v>
      </c>
      <c r="I411" s="265">
        <v>1.27</v>
      </c>
      <c r="J411" s="265"/>
      <c r="K411" s="292"/>
      <c r="L411" s="292"/>
      <c r="M411" s="292"/>
    </row>
    <row r="412" spans="1:13" ht="19.5" customHeight="1">
      <c r="A412" s="288"/>
      <c r="B412" s="310" t="s">
        <v>67</v>
      </c>
      <c r="C412" s="310" t="s">
        <v>67</v>
      </c>
      <c r="D412" s="310" t="s">
        <v>66</v>
      </c>
      <c r="E412" s="298" t="s">
        <v>34</v>
      </c>
      <c r="F412" s="265">
        <f t="shared" si="29"/>
        <v>10.7</v>
      </c>
      <c r="G412" s="265">
        <v>10.7</v>
      </c>
      <c r="H412" s="265"/>
      <c r="I412" s="265"/>
      <c r="J412" s="265"/>
      <c r="K412" s="292"/>
      <c r="L412" s="292"/>
      <c r="M412" s="292"/>
    </row>
    <row r="413" spans="1:13" ht="19.5" customHeight="1">
      <c r="A413" s="288"/>
      <c r="B413" s="310" t="s">
        <v>69</v>
      </c>
      <c r="C413" s="310"/>
      <c r="D413" s="310"/>
      <c r="E413" s="298" t="s">
        <v>70</v>
      </c>
      <c r="F413" s="265">
        <f t="shared" si="29"/>
        <v>4.29</v>
      </c>
      <c r="G413" s="265">
        <v>4.29</v>
      </c>
      <c r="H413" s="265"/>
      <c r="I413" s="265"/>
      <c r="J413" s="265"/>
      <c r="K413" s="292"/>
      <c r="L413" s="292"/>
      <c r="M413" s="292"/>
    </row>
    <row r="414" spans="1:13" ht="19.5" customHeight="1">
      <c r="A414" s="288"/>
      <c r="B414" s="310"/>
      <c r="C414" s="310" t="s">
        <v>71</v>
      </c>
      <c r="D414" s="310"/>
      <c r="E414" s="298" t="s">
        <v>35</v>
      </c>
      <c r="F414" s="265">
        <f t="shared" si="29"/>
        <v>4.29</v>
      </c>
      <c r="G414" s="265">
        <v>4.29</v>
      </c>
      <c r="H414" s="265"/>
      <c r="I414" s="265"/>
      <c r="J414" s="265"/>
      <c r="K414" s="292"/>
      <c r="L414" s="292"/>
      <c r="M414" s="292"/>
    </row>
    <row r="415" spans="1:13" ht="19.5" customHeight="1">
      <c r="A415" s="288"/>
      <c r="B415" s="310" t="s">
        <v>67</v>
      </c>
      <c r="C415" s="310" t="s">
        <v>67</v>
      </c>
      <c r="D415" s="310" t="s">
        <v>68</v>
      </c>
      <c r="E415" s="298" t="s">
        <v>37</v>
      </c>
      <c r="F415" s="265">
        <f t="shared" si="29"/>
        <v>4.29</v>
      </c>
      <c r="G415" s="265">
        <v>4.29</v>
      </c>
      <c r="H415" s="265"/>
      <c r="I415" s="265"/>
      <c r="J415" s="265"/>
      <c r="K415" s="292"/>
      <c r="L415" s="292"/>
      <c r="M415" s="292"/>
    </row>
    <row r="416" spans="1:13" ht="19.5" customHeight="1">
      <c r="A416" s="288"/>
      <c r="B416" s="310" t="s">
        <v>73</v>
      </c>
      <c r="C416" s="310"/>
      <c r="D416" s="310"/>
      <c r="E416" s="298" t="s">
        <v>74</v>
      </c>
      <c r="F416" s="265">
        <f t="shared" si="29"/>
        <v>6.48</v>
      </c>
      <c r="G416" s="265">
        <v>6.48</v>
      </c>
      <c r="H416" s="265"/>
      <c r="I416" s="265"/>
      <c r="J416" s="265"/>
      <c r="K416" s="292"/>
      <c r="L416" s="292"/>
      <c r="M416" s="292"/>
    </row>
    <row r="417" spans="1:13" ht="19.5" customHeight="1">
      <c r="A417" s="303"/>
      <c r="B417" s="310"/>
      <c r="C417" s="310" t="s">
        <v>68</v>
      </c>
      <c r="D417" s="310"/>
      <c r="E417" s="298" t="s">
        <v>40</v>
      </c>
      <c r="F417" s="265">
        <f t="shared" si="29"/>
        <v>6.48</v>
      </c>
      <c r="G417" s="265">
        <v>6.48</v>
      </c>
      <c r="H417" s="265"/>
      <c r="I417" s="265"/>
      <c r="J417" s="265"/>
      <c r="K417" s="292"/>
      <c r="L417" s="292"/>
      <c r="M417" s="292"/>
    </row>
    <row r="418" spans="1:13" ht="19.5" customHeight="1">
      <c r="A418" s="288"/>
      <c r="B418" s="310" t="s">
        <v>67</v>
      </c>
      <c r="C418" s="310" t="s">
        <v>67</v>
      </c>
      <c r="D418" s="310" t="s">
        <v>75</v>
      </c>
      <c r="E418" s="298" t="s">
        <v>41</v>
      </c>
      <c r="F418" s="265">
        <f t="shared" si="29"/>
        <v>6.48</v>
      </c>
      <c r="G418" s="265">
        <v>6.48</v>
      </c>
      <c r="H418" s="265"/>
      <c r="I418" s="265"/>
      <c r="J418" s="265"/>
      <c r="K418" s="292"/>
      <c r="L418" s="292"/>
      <c r="M418" s="292"/>
    </row>
    <row r="419" spans="1:13" ht="19.5" customHeight="1">
      <c r="A419" s="283" t="s">
        <v>1058</v>
      </c>
      <c r="B419" s="252"/>
      <c r="C419" s="252"/>
      <c r="D419" s="252"/>
      <c r="E419" s="332"/>
      <c r="F419" s="273">
        <f>F420+F423+F427+F430</f>
        <v>73.13</v>
      </c>
      <c r="G419" s="273">
        <f aca="true" t="shared" si="30" ref="G419:M419">G420+G423+G427+G430</f>
        <v>55.78</v>
      </c>
      <c r="H419" s="273">
        <f t="shared" si="30"/>
        <v>6.75</v>
      </c>
      <c r="I419" s="273">
        <f t="shared" si="30"/>
        <v>10.6</v>
      </c>
      <c r="J419" s="254">
        <f t="shared" si="30"/>
        <v>0</v>
      </c>
      <c r="K419" s="254">
        <f t="shared" si="30"/>
        <v>0</v>
      </c>
      <c r="L419" s="254">
        <f t="shared" si="30"/>
        <v>0</v>
      </c>
      <c r="M419" s="254">
        <f t="shared" si="30"/>
        <v>0</v>
      </c>
    </row>
    <row r="420" spans="1:13" ht="19.5" customHeight="1">
      <c r="A420" s="288"/>
      <c r="B420" s="256" t="s">
        <v>901</v>
      </c>
      <c r="C420" s="256"/>
      <c r="D420" s="256"/>
      <c r="E420" s="288" t="s">
        <v>894</v>
      </c>
      <c r="F420" s="263">
        <v>47.67</v>
      </c>
      <c r="G420" s="263">
        <v>40.7</v>
      </c>
      <c r="H420" s="263">
        <v>6.1</v>
      </c>
      <c r="I420" s="263">
        <v>0.87</v>
      </c>
      <c r="J420" s="259"/>
      <c r="K420" s="293"/>
      <c r="L420" s="293"/>
      <c r="M420" s="293"/>
    </row>
    <row r="421" spans="1:13" ht="19.5" customHeight="1">
      <c r="A421" s="300"/>
      <c r="B421" s="256"/>
      <c r="C421" s="256" t="s">
        <v>920</v>
      </c>
      <c r="D421" s="256"/>
      <c r="E421" s="300" t="s">
        <v>1059</v>
      </c>
      <c r="F421" s="263">
        <v>47.67</v>
      </c>
      <c r="G421" s="263">
        <v>40.7</v>
      </c>
      <c r="H421" s="263">
        <v>6.1</v>
      </c>
      <c r="I421" s="263">
        <v>0.87</v>
      </c>
      <c r="J421" s="259"/>
      <c r="K421" s="293"/>
      <c r="L421" s="293"/>
      <c r="M421" s="293"/>
    </row>
    <row r="422" spans="1:13" ht="19.5" customHeight="1">
      <c r="A422" s="300"/>
      <c r="B422" s="256"/>
      <c r="C422" s="256"/>
      <c r="D422" s="256" t="s">
        <v>920</v>
      </c>
      <c r="E422" s="300" t="s">
        <v>1059</v>
      </c>
      <c r="F422" s="263">
        <f>SUM(G422:J422)</f>
        <v>47.67</v>
      </c>
      <c r="G422" s="263">
        <v>40.74</v>
      </c>
      <c r="H422" s="263">
        <v>6.06</v>
      </c>
      <c r="I422" s="263">
        <v>0.87</v>
      </c>
      <c r="J422" s="259"/>
      <c r="K422" s="293"/>
      <c r="L422" s="293"/>
      <c r="M422" s="293"/>
    </row>
    <row r="423" spans="1:13" ht="19.5" customHeight="1">
      <c r="A423" s="300"/>
      <c r="B423" s="256" t="s">
        <v>921</v>
      </c>
      <c r="C423" s="256"/>
      <c r="D423" s="256"/>
      <c r="E423" s="300" t="s">
        <v>964</v>
      </c>
      <c r="F423" s="263">
        <v>17.72</v>
      </c>
      <c r="G423" s="263">
        <f>G424</f>
        <v>7.34</v>
      </c>
      <c r="H423" s="263">
        <f>H424</f>
        <v>0.65</v>
      </c>
      <c r="I423" s="263">
        <f>I424</f>
        <v>9.73</v>
      </c>
      <c r="J423" s="259"/>
      <c r="K423" s="293"/>
      <c r="L423" s="293"/>
      <c r="M423" s="293"/>
    </row>
    <row r="424" spans="1:13" ht="19.5" customHeight="1">
      <c r="A424" s="300"/>
      <c r="B424" s="256"/>
      <c r="C424" s="256" t="s">
        <v>922</v>
      </c>
      <c r="D424" s="256"/>
      <c r="E424" s="300" t="s">
        <v>1026</v>
      </c>
      <c r="F424" s="263">
        <v>17.72</v>
      </c>
      <c r="G424" s="263">
        <f>SUM(G425:G426)</f>
        <v>7.34</v>
      </c>
      <c r="H424" s="263">
        <f>SUM(H425:H426)</f>
        <v>0.65</v>
      </c>
      <c r="I424" s="263">
        <f>SUM(I425:I426)</f>
        <v>9.73</v>
      </c>
      <c r="J424" s="259"/>
      <c r="K424" s="293"/>
      <c r="L424" s="293"/>
      <c r="M424" s="293"/>
    </row>
    <row r="425" spans="1:13" ht="19.5" customHeight="1">
      <c r="A425" s="300"/>
      <c r="B425" s="256"/>
      <c r="C425" s="256"/>
      <c r="D425" s="256" t="s">
        <v>902</v>
      </c>
      <c r="E425" s="300" t="s">
        <v>1027</v>
      </c>
      <c r="F425" s="263">
        <v>10.38</v>
      </c>
      <c r="G425" s="263"/>
      <c r="H425" s="263">
        <v>0.65</v>
      </c>
      <c r="I425" s="263">
        <v>9.73</v>
      </c>
      <c r="J425" s="259"/>
      <c r="K425" s="293"/>
      <c r="L425" s="293"/>
      <c r="M425" s="293"/>
    </row>
    <row r="426" spans="1:13" ht="19.5" customHeight="1">
      <c r="A426" s="300"/>
      <c r="B426" s="256"/>
      <c r="C426" s="256"/>
      <c r="D426" s="256" t="s">
        <v>922</v>
      </c>
      <c r="E426" s="300" t="s">
        <v>1028</v>
      </c>
      <c r="F426" s="263">
        <v>7.34</v>
      </c>
      <c r="G426" s="263">
        <v>7.34</v>
      </c>
      <c r="H426" s="263"/>
      <c r="I426" s="263"/>
      <c r="J426" s="259"/>
      <c r="K426" s="293"/>
      <c r="L426" s="293"/>
      <c r="M426" s="293"/>
    </row>
    <row r="427" spans="1:13" ht="19.5" customHeight="1">
      <c r="A427" s="300"/>
      <c r="B427" s="256" t="s">
        <v>981</v>
      </c>
      <c r="C427" s="256"/>
      <c r="D427" s="256"/>
      <c r="E427" s="300" t="s">
        <v>972</v>
      </c>
      <c r="F427" s="263">
        <v>3.33</v>
      </c>
      <c r="G427" s="263">
        <v>3.33</v>
      </c>
      <c r="H427" s="263"/>
      <c r="I427" s="263"/>
      <c r="J427" s="259"/>
      <c r="K427" s="293"/>
      <c r="L427" s="293"/>
      <c r="M427" s="293"/>
    </row>
    <row r="428" spans="1:13" ht="19.5" customHeight="1">
      <c r="A428" s="300"/>
      <c r="B428" s="256"/>
      <c r="C428" s="256" t="s">
        <v>938</v>
      </c>
      <c r="D428" s="256"/>
      <c r="E428" s="300" t="s">
        <v>1060</v>
      </c>
      <c r="F428" s="263">
        <v>3.33</v>
      </c>
      <c r="G428" s="263">
        <v>3.33</v>
      </c>
      <c r="H428" s="263"/>
      <c r="I428" s="263"/>
      <c r="J428" s="259"/>
      <c r="K428" s="293"/>
      <c r="L428" s="293"/>
      <c r="M428" s="293"/>
    </row>
    <row r="429" spans="1:13" ht="19.5" customHeight="1">
      <c r="A429" s="300"/>
      <c r="B429" s="256"/>
      <c r="C429" s="256"/>
      <c r="D429" s="256" t="s">
        <v>902</v>
      </c>
      <c r="E429" s="300" t="s">
        <v>975</v>
      </c>
      <c r="F429" s="263">
        <f>SUM(G429:J429)</f>
        <v>3.33</v>
      </c>
      <c r="G429" s="263">
        <v>3.33</v>
      </c>
      <c r="H429" s="263"/>
      <c r="I429" s="263"/>
      <c r="J429" s="259"/>
      <c r="K429" s="293"/>
      <c r="L429" s="293"/>
      <c r="M429" s="293"/>
    </row>
    <row r="430" spans="1:13" ht="19.5" customHeight="1">
      <c r="A430" s="300"/>
      <c r="B430" s="256" t="s">
        <v>982</v>
      </c>
      <c r="C430" s="256"/>
      <c r="D430" s="256"/>
      <c r="E430" s="300" t="s">
        <v>977</v>
      </c>
      <c r="F430" s="263">
        <v>4.41</v>
      </c>
      <c r="G430" s="263">
        <v>4.41</v>
      </c>
      <c r="H430" s="263"/>
      <c r="I430" s="263"/>
      <c r="J430" s="259"/>
      <c r="K430" s="293"/>
      <c r="L430" s="293"/>
      <c r="M430" s="293"/>
    </row>
    <row r="431" spans="1:13" ht="19.5" customHeight="1">
      <c r="A431" s="300"/>
      <c r="B431" s="256"/>
      <c r="C431" s="256" t="s">
        <v>902</v>
      </c>
      <c r="D431" s="256"/>
      <c r="E431" s="300" t="s">
        <v>978</v>
      </c>
      <c r="F431" s="263">
        <v>4.41</v>
      </c>
      <c r="G431" s="263">
        <v>4.41</v>
      </c>
      <c r="H431" s="263"/>
      <c r="I431" s="263"/>
      <c r="J431" s="259"/>
      <c r="K431" s="293"/>
      <c r="L431" s="293"/>
      <c r="M431" s="293"/>
    </row>
    <row r="432" spans="1:13" ht="19.5" customHeight="1">
      <c r="A432" s="300"/>
      <c r="B432" s="256"/>
      <c r="C432" s="256"/>
      <c r="D432" s="256" t="s">
        <v>913</v>
      </c>
      <c r="E432" s="300" t="s">
        <v>980</v>
      </c>
      <c r="F432" s="263">
        <v>4.41</v>
      </c>
      <c r="G432" s="263">
        <v>4.41</v>
      </c>
      <c r="H432" s="263"/>
      <c r="I432" s="263"/>
      <c r="J432" s="259"/>
      <c r="K432" s="293"/>
      <c r="L432" s="293"/>
      <c r="M432" s="293"/>
    </row>
    <row r="433" spans="1:13" ht="19.5" customHeight="1">
      <c r="A433" s="355" t="s">
        <v>824</v>
      </c>
      <c r="B433" s="293"/>
      <c r="C433" s="293"/>
      <c r="D433" s="252"/>
      <c r="E433" s="284" t="s">
        <v>47</v>
      </c>
      <c r="F433" s="275">
        <v>156.13</v>
      </c>
      <c r="G433" s="275">
        <v>135.6</v>
      </c>
      <c r="H433" s="275">
        <v>20.48</v>
      </c>
      <c r="I433" s="275">
        <v>0.05</v>
      </c>
      <c r="J433" s="275">
        <f>SUM(J434:J449)</f>
        <v>0</v>
      </c>
      <c r="K433" s="285"/>
      <c r="L433" s="285"/>
      <c r="M433" s="286"/>
    </row>
    <row r="434" spans="1:13" ht="19.5" customHeight="1">
      <c r="A434" s="288"/>
      <c r="B434" s="311" t="s">
        <v>1061</v>
      </c>
      <c r="C434" s="310"/>
      <c r="D434" s="310"/>
      <c r="E434" s="313" t="s">
        <v>894</v>
      </c>
      <c r="F434" s="265">
        <v>121.39</v>
      </c>
      <c r="G434" s="265">
        <v>100.86</v>
      </c>
      <c r="H434" s="265">
        <v>20.48</v>
      </c>
      <c r="I434" s="265">
        <v>0.05</v>
      </c>
      <c r="J434" s="265"/>
      <c r="K434" s="292"/>
      <c r="L434" s="292"/>
      <c r="M434" s="292"/>
    </row>
    <row r="435" spans="1:13" ht="19.5" customHeight="1">
      <c r="A435" s="288"/>
      <c r="B435" s="310"/>
      <c r="C435" s="311" t="s">
        <v>925</v>
      </c>
      <c r="D435" s="310"/>
      <c r="E435" s="313" t="s">
        <v>1062</v>
      </c>
      <c r="F435" s="265">
        <f>SUM(G435:J435)</f>
        <v>0</v>
      </c>
      <c r="G435" s="265"/>
      <c r="H435" s="265"/>
      <c r="I435" s="265"/>
      <c r="J435" s="265"/>
      <c r="K435" s="292"/>
      <c r="L435" s="292"/>
      <c r="M435" s="292"/>
    </row>
    <row r="436" spans="1:13" ht="19.5" customHeight="1">
      <c r="A436" s="288"/>
      <c r="B436" s="310" t="s">
        <v>67</v>
      </c>
      <c r="C436" s="311"/>
      <c r="D436" s="311" t="s">
        <v>1063</v>
      </c>
      <c r="E436" s="313" t="s">
        <v>1064</v>
      </c>
      <c r="F436" s="265">
        <f>SUM(G436:J436)</f>
        <v>5</v>
      </c>
      <c r="G436" s="265"/>
      <c r="H436" s="265">
        <v>5</v>
      </c>
      <c r="I436" s="265"/>
      <c r="J436" s="265"/>
      <c r="K436" s="292"/>
      <c r="L436" s="292"/>
      <c r="M436" s="292"/>
    </row>
    <row r="437" spans="1:13" ht="19.5" customHeight="1">
      <c r="A437" s="288"/>
      <c r="B437" s="310" t="s">
        <v>67</v>
      </c>
      <c r="C437" s="311" t="s">
        <v>1063</v>
      </c>
      <c r="D437" s="311"/>
      <c r="E437" s="313" t="s">
        <v>1059</v>
      </c>
      <c r="F437" s="265"/>
      <c r="G437" s="265"/>
      <c r="H437" s="265"/>
      <c r="I437" s="265"/>
      <c r="J437" s="265"/>
      <c r="K437" s="292"/>
      <c r="L437" s="292"/>
      <c r="M437" s="292"/>
    </row>
    <row r="438" spans="1:13" ht="19.5" customHeight="1">
      <c r="A438" s="288"/>
      <c r="B438" s="310"/>
      <c r="C438" s="311"/>
      <c r="D438" s="311" t="s">
        <v>1063</v>
      </c>
      <c r="E438" s="313" t="s">
        <v>1065</v>
      </c>
      <c r="F438" s="265">
        <f>SUM(G438:J438)</f>
        <v>116.39</v>
      </c>
      <c r="G438" s="265">
        <v>100.86</v>
      </c>
      <c r="H438" s="265">
        <v>15.48</v>
      </c>
      <c r="I438" s="265">
        <v>0.05</v>
      </c>
      <c r="J438" s="265"/>
      <c r="K438" s="292"/>
      <c r="L438" s="292"/>
      <c r="M438" s="292"/>
    </row>
    <row r="439" spans="1:13" ht="19.5" customHeight="1">
      <c r="A439" s="288"/>
      <c r="B439" s="311" t="s">
        <v>1066</v>
      </c>
      <c r="C439" s="310" t="s">
        <v>67</v>
      </c>
      <c r="D439" s="310"/>
      <c r="E439" s="313" t="s">
        <v>964</v>
      </c>
      <c r="F439" s="265">
        <v>16.69</v>
      </c>
      <c r="G439" s="265">
        <v>16.69</v>
      </c>
      <c r="H439" s="265"/>
      <c r="I439" s="265"/>
      <c r="J439" s="265"/>
      <c r="K439" s="292"/>
      <c r="L439" s="292"/>
      <c r="M439" s="292"/>
    </row>
    <row r="440" spans="1:13" ht="19.5" customHeight="1">
      <c r="A440" s="288"/>
      <c r="B440" s="310"/>
      <c r="C440" s="311" t="s">
        <v>969</v>
      </c>
      <c r="D440" s="310"/>
      <c r="E440" s="313" t="s">
        <v>966</v>
      </c>
      <c r="F440" s="265"/>
      <c r="G440" s="265"/>
      <c r="H440" s="265"/>
      <c r="I440" s="265"/>
      <c r="J440" s="265"/>
      <c r="K440" s="292"/>
      <c r="L440" s="292"/>
      <c r="M440" s="292"/>
    </row>
    <row r="441" spans="1:13" ht="19.5" customHeight="1">
      <c r="A441" s="288"/>
      <c r="B441" s="310"/>
      <c r="C441" s="311"/>
      <c r="D441" s="311" t="s">
        <v>969</v>
      </c>
      <c r="E441" s="313" t="s">
        <v>1067</v>
      </c>
      <c r="F441" s="265">
        <v>16.69</v>
      </c>
      <c r="G441" s="265">
        <v>16.69</v>
      </c>
      <c r="H441" s="265"/>
      <c r="I441" s="265"/>
      <c r="J441" s="265"/>
      <c r="K441" s="292"/>
      <c r="L441" s="292"/>
      <c r="M441" s="292"/>
    </row>
    <row r="442" spans="1:13" ht="19.5" customHeight="1">
      <c r="A442" s="288"/>
      <c r="B442" s="311" t="s">
        <v>1068</v>
      </c>
      <c r="C442" s="310" t="s">
        <v>67</v>
      </c>
      <c r="D442" s="310"/>
      <c r="E442" s="313" t="s">
        <v>1069</v>
      </c>
      <c r="F442" s="265">
        <v>6.83</v>
      </c>
      <c r="G442" s="265">
        <v>6.83</v>
      </c>
      <c r="H442" s="265"/>
      <c r="I442" s="265"/>
      <c r="J442" s="265"/>
      <c r="K442" s="292"/>
      <c r="L442" s="292"/>
      <c r="M442" s="292"/>
    </row>
    <row r="443" spans="1:13" ht="19.5" customHeight="1">
      <c r="A443" s="288"/>
      <c r="B443" s="310"/>
      <c r="C443" s="311" t="s">
        <v>1070</v>
      </c>
      <c r="D443" s="310"/>
      <c r="E443" s="313" t="s">
        <v>1071</v>
      </c>
      <c r="F443" s="265"/>
      <c r="G443" s="265"/>
      <c r="H443" s="265"/>
      <c r="I443" s="265"/>
      <c r="J443" s="265"/>
      <c r="K443" s="292"/>
      <c r="L443" s="292"/>
      <c r="M443" s="292"/>
    </row>
    <row r="444" spans="1:13" ht="19.5" customHeight="1">
      <c r="A444" s="288"/>
      <c r="B444" s="310"/>
      <c r="C444" s="311"/>
      <c r="D444" s="311" t="s">
        <v>1072</v>
      </c>
      <c r="E444" s="313" t="s">
        <v>1073</v>
      </c>
      <c r="F444" s="265">
        <v>6.83</v>
      </c>
      <c r="G444" s="265">
        <v>6.83</v>
      </c>
      <c r="H444" s="265"/>
      <c r="I444" s="265"/>
      <c r="J444" s="265"/>
      <c r="K444" s="292"/>
      <c r="L444" s="292"/>
      <c r="M444" s="292"/>
    </row>
    <row r="445" spans="1:13" ht="19.5" customHeight="1">
      <c r="A445" s="288"/>
      <c r="B445" s="311" t="s">
        <v>1074</v>
      </c>
      <c r="C445" s="310"/>
      <c r="D445" s="310"/>
      <c r="E445" s="313" t="s">
        <v>977</v>
      </c>
      <c r="F445" s="265">
        <v>10.96</v>
      </c>
      <c r="G445" s="265">
        <v>10.96</v>
      </c>
      <c r="H445" s="265"/>
      <c r="I445" s="265"/>
      <c r="J445" s="265"/>
      <c r="K445" s="292"/>
      <c r="L445" s="292"/>
      <c r="M445" s="292"/>
    </row>
    <row r="446" spans="1:13" ht="19.5" customHeight="1">
      <c r="A446" s="288"/>
      <c r="B446" s="310" t="s">
        <v>67</v>
      </c>
      <c r="C446" s="311" t="s">
        <v>1072</v>
      </c>
      <c r="D446" s="310"/>
      <c r="E446" s="313" t="s">
        <v>1075</v>
      </c>
      <c r="F446" s="265">
        <f>SUM(G446:J446)</f>
        <v>0</v>
      </c>
      <c r="G446" s="265"/>
      <c r="H446" s="265"/>
      <c r="I446" s="265"/>
      <c r="J446" s="265"/>
      <c r="K446" s="292"/>
      <c r="L446" s="292"/>
      <c r="M446" s="292"/>
    </row>
    <row r="447" spans="1:13" ht="19.5" customHeight="1">
      <c r="A447" s="288"/>
      <c r="B447" s="256"/>
      <c r="C447" s="256"/>
      <c r="D447" s="256" t="s">
        <v>926</v>
      </c>
      <c r="E447" s="300" t="s">
        <v>1076</v>
      </c>
      <c r="F447" s="265">
        <v>10.96</v>
      </c>
      <c r="G447" s="265">
        <v>10.96</v>
      </c>
      <c r="H447" s="265"/>
      <c r="I447" s="265"/>
      <c r="J447" s="265"/>
      <c r="K447" s="292"/>
      <c r="L447" s="292"/>
      <c r="M447" s="292"/>
    </row>
  </sheetData>
  <sheetProtection/>
  <mergeCells count="7">
    <mergeCell ref="A1:M1"/>
    <mergeCell ref="L2:M2"/>
    <mergeCell ref="L3:M3"/>
    <mergeCell ref="B4:D4"/>
    <mergeCell ref="F4:M4"/>
    <mergeCell ref="A4:A5"/>
    <mergeCell ref="E4:E5"/>
  </mergeCells>
  <printOptions horizontalCentered="1"/>
  <pageMargins left="0.75" right="0.75" top="0.98" bottom="0.98" header="0.51" footer="0.51"/>
  <pageSetup horizontalDpi="600" verticalDpi="600" orientation="landscape" paperSize="9" scale="95" r:id="rId1"/>
</worksheet>
</file>

<file path=xl/worksheets/sheet32.xml><?xml version="1.0" encoding="utf-8"?>
<worksheet xmlns="http://schemas.openxmlformats.org/spreadsheetml/2006/main" xmlns:r="http://schemas.openxmlformats.org/officeDocument/2006/relationships">
  <sheetPr>
    <tabColor rgb="FF00B050"/>
  </sheetPr>
  <dimension ref="A1:K34"/>
  <sheetViews>
    <sheetView showGridLines="0" showZeros="0" zoomScalePageLayoutView="0" workbookViewId="0" topLeftCell="A23">
      <selection activeCell="E7" sqref="E7:K7"/>
    </sheetView>
  </sheetViews>
  <sheetFormatPr defaultColWidth="9.33203125" defaultRowHeight="11.25"/>
  <cols>
    <col min="1" max="1" width="5.5" style="27" bestFit="1" customWidth="1"/>
    <col min="2" max="2" width="4.33203125" style="27" bestFit="1" customWidth="1"/>
    <col min="3" max="3" width="8.83203125" style="27" customWidth="1"/>
    <col min="4" max="4" width="43.5" style="27" customWidth="1"/>
    <col min="5" max="6" width="16" style="27" bestFit="1" customWidth="1"/>
    <col min="7" max="7" width="13.33203125" style="27" customWidth="1"/>
    <col min="8" max="8" width="15.33203125" style="27" customWidth="1"/>
    <col min="9" max="10" width="9.16015625" style="27" customWidth="1"/>
    <col min="11" max="11" width="12.66015625" style="27" customWidth="1"/>
    <col min="12" max="240" width="9.16015625" style="27" customWidth="1"/>
    <col min="241" max="16384" width="9.33203125" style="27" customWidth="1"/>
  </cols>
  <sheetData>
    <row r="1" spans="1:11" ht="30" customHeight="1">
      <c r="A1" s="467" t="s">
        <v>96</v>
      </c>
      <c r="B1" s="467"/>
      <c r="C1" s="467"/>
      <c r="D1" s="467"/>
      <c r="E1" s="467"/>
      <c r="F1" s="467"/>
      <c r="G1" s="467"/>
      <c r="H1" s="467"/>
      <c r="I1" s="467"/>
      <c r="J1" s="467"/>
      <c r="K1" s="467"/>
    </row>
    <row r="2" spans="1:11" ht="15.75" customHeight="1">
      <c r="A2"/>
      <c r="B2"/>
      <c r="C2"/>
      <c r="D2"/>
      <c r="E2"/>
      <c r="F2"/>
      <c r="G2"/>
      <c r="K2" s="63" t="s">
        <v>97</v>
      </c>
    </row>
    <row r="3" spans="1:11" ht="18" customHeight="1">
      <c r="A3" s="14" t="s">
        <v>23</v>
      </c>
      <c r="B3" s="58"/>
      <c r="C3" s="58"/>
      <c r="D3" s="58" t="s">
        <v>339</v>
      </c>
      <c r="E3" s="73"/>
      <c r="F3"/>
      <c r="G3" s="74"/>
      <c r="K3" s="77" t="s">
        <v>24</v>
      </c>
    </row>
    <row r="4" spans="1:11" s="26" customFormat="1" ht="12">
      <c r="A4" s="455" t="s">
        <v>57</v>
      </c>
      <c r="B4" s="455"/>
      <c r="C4" s="455"/>
      <c r="D4" s="450" t="s">
        <v>58</v>
      </c>
      <c r="E4" s="444" t="s">
        <v>78</v>
      </c>
      <c r="F4" s="444"/>
      <c r="G4" s="444"/>
      <c r="H4" s="444"/>
      <c r="I4" s="444"/>
      <c r="J4" s="444"/>
      <c r="K4" s="444"/>
    </row>
    <row r="5" spans="1:11" s="26" customFormat="1" ht="12" customHeight="1">
      <c r="A5" s="461" t="s">
        <v>59</v>
      </c>
      <c r="B5" s="461" t="s">
        <v>60</v>
      </c>
      <c r="C5" s="461" t="s">
        <v>61</v>
      </c>
      <c r="D5" s="451"/>
      <c r="E5" s="444" t="s">
        <v>47</v>
      </c>
      <c r="F5" s="444" t="s">
        <v>29</v>
      </c>
      <c r="G5" s="444"/>
      <c r="H5" s="444" t="s">
        <v>173</v>
      </c>
      <c r="I5" s="444" t="s">
        <v>175</v>
      </c>
      <c r="J5" s="444" t="s">
        <v>177</v>
      </c>
      <c r="K5" s="444" t="s">
        <v>84</v>
      </c>
    </row>
    <row r="6" spans="1:11" s="26" customFormat="1" ht="57.75" customHeight="1">
      <c r="A6" s="462"/>
      <c r="B6" s="462"/>
      <c r="C6" s="462"/>
      <c r="D6" s="452"/>
      <c r="E6" s="444"/>
      <c r="F6" s="49" t="s">
        <v>50</v>
      </c>
      <c r="G6" s="17" t="s">
        <v>51</v>
      </c>
      <c r="H6" s="444"/>
      <c r="I6" s="444"/>
      <c r="J6" s="444"/>
      <c r="K6" s="444"/>
    </row>
    <row r="7" spans="1:11" s="26" customFormat="1" ht="19.5" customHeight="1">
      <c r="A7" s="60"/>
      <c r="B7" s="60"/>
      <c r="C7" s="60"/>
      <c r="D7" s="61" t="s">
        <v>47</v>
      </c>
      <c r="E7" s="148">
        <f>E8+E23+E28+E32</f>
        <v>36336.54</v>
      </c>
      <c r="F7" s="148">
        <f aca="true" t="shared" si="0" ref="F7:K7">F8+F23+F28+F32</f>
        <v>34684.62</v>
      </c>
      <c r="G7" s="148">
        <f t="shared" si="0"/>
        <v>0</v>
      </c>
      <c r="H7" s="148">
        <f t="shared" si="0"/>
        <v>0</v>
      </c>
      <c r="I7" s="148">
        <f t="shared" si="0"/>
        <v>40.91</v>
      </c>
      <c r="J7" s="148">
        <f t="shared" si="0"/>
        <v>6</v>
      </c>
      <c r="K7" s="148">
        <f t="shared" si="0"/>
        <v>0</v>
      </c>
    </row>
    <row r="8" spans="1:11" ht="19.5" customHeight="1">
      <c r="A8" s="145" t="s">
        <v>275</v>
      </c>
      <c r="B8" s="145"/>
      <c r="C8" s="145"/>
      <c r="D8" s="146" t="s">
        <v>276</v>
      </c>
      <c r="E8" s="147">
        <v>27382.64</v>
      </c>
      <c r="F8" s="147">
        <v>25744.41</v>
      </c>
      <c r="G8" s="43"/>
      <c r="H8" s="43"/>
      <c r="I8" s="147">
        <v>28.12</v>
      </c>
      <c r="J8" s="147">
        <v>6</v>
      </c>
      <c r="K8" s="43"/>
    </row>
    <row r="9" spans="1:11" ht="19.5" customHeight="1">
      <c r="A9" s="145"/>
      <c r="B9" s="145" t="s">
        <v>75</v>
      </c>
      <c r="C9" s="145"/>
      <c r="D9" s="146" t="s">
        <v>186</v>
      </c>
      <c r="E9" s="147">
        <v>577.82</v>
      </c>
      <c r="F9" s="147">
        <v>557.6</v>
      </c>
      <c r="G9" s="43"/>
      <c r="H9" s="43"/>
      <c r="I9" s="147">
        <v>5.92</v>
      </c>
      <c r="J9" s="147">
        <v>0</v>
      </c>
      <c r="K9" s="43"/>
    </row>
    <row r="10" spans="1:11" ht="19.5" customHeight="1">
      <c r="A10" s="145" t="s">
        <v>67</v>
      </c>
      <c r="B10" s="145" t="s">
        <v>67</v>
      </c>
      <c r="C10" s="145" t="s">
        <v>75</v>
      </c>
      <c r="D10" s="146" t="s">
        <v>38</v>
      </c>
      <c r="E10" s="147">
        <v>577.82</v>
      </c>
      <c r="F10" s="147">
        <v>557.6</v>
      </c>
      <c r="G10" s="43"/>
      <c r="H10" s="43"/>
      <c r="I10" s="147">
        <v>5.92</v>
      </c>
      <c r="J10" s="147">
        <v>0</v>
      </c>
      <c r="K10" s="43"/>
    </row>
    <row r="11" spans="1:11" ht="19.5" customHeight="1">
      <c r="A11" s="145"/>
      <c r="B11" s="145" t="s">
        <v>68</v>
      </c>
      <c r="C11" s="145"/>
      <c r="D11" s="146" t="s">
        <v>187</v>
      </c>
      <c r="E11" s="147">
        <v>21326.27</v>
      </c>
      <c r="F11" s="147">
        <v>19847.26</v>
      </c>
      <c r="G11" s="43"/>
      <c r="H11" s="43"/>
      <c r="I11" s="147">
        <v>22.2</v>
      </c>
      <c r="J11" s="147">
        <v>0</v>
      </c>
      <c r="K11" s="43"/>
    </row>
    <row r="12" spans="1:11" ht="19.5" customHeight="1">
      <c r="A12" s="145" t="s">
        <v>67</v>
      </c>
      <c r="B12" s="145" t="s">
        <v>67</v>
      </c>
      <c r="C12" s="145" t="s">
        <v>68</v>
      </c>
      <c r="D12" s="146" t="s">
        <v>195</v>
      </c>
      <c r="E12" s="147">
        <v>2531.81</v>
      </c>
      <c r="F12" s="147">
        <v>2531.81</v>
      </c>
      <c r="G12" s="43"/>
      <c r="H12" s="43"/>
      <c r="I12" s="147">
        <v>0</v>
      </c>
      <c r="J12" s="147">
        <v>0</v>
      </c>
      <c r="K12" s="43"/>
    </row>
    <row r="13" spans="1:11" ht="19.5" customHeight="1">
      <c r="A13" s="145" t="s">
        <v>67</v>
      </c>
      <c r="B13" s="145" t="s">
        <v>67</v>
      </c>
      <c r="C13" s="145" t="s">
        <v>104</v>
      </c>
      <c r="D13" s="146" t="s">
        <v>196</v>
      </c>
      <c r="E13" s="147">
        <v>2852.53</v>
      </c>
      <c r="F13" s="147">
        <v>2852.53</v>
      </c>
      <c r="G13" s="43"/>
      <c r="H13" s="43"/>
      <c r="I13" s="147">
        <v>0</v>
      </c>
      <c r="J13" s="147">
        <v>0</v>
      </c>
      <c r="K13" s="43"/>
    </row>
    <row r="14" spans="1:11" ht="19.5" customHeight="1">
      <c r="A14" s="145" t="s">
        <v>67</v>
      </c>
      <c r="B14" s="145" t="s">
        <v>67</v>
      </c>
      <c r="C14" s="145" t="s">
        <v>72</v>
      </c>
      <c r="D14" s="146" t="s">
        <v>197</v>
      </c>
      <c r="E14" s="147">
        <v>14896.76</v>
      </c>
      <c r="F14" s="147">
        <v>13439.95</v>
      </c>
      <c r="G14" s="43"/>
      <c r="H14" s="43"/>
      <c r="I14" s="147">
        <v>0</v>
      </c>
      <c r="J14" s="147">
        <v>0</v>
      </c>
      <c r="K14" s="43"/>
    </row>
    <row r="15" spans="1:11" ht="19.5" customHeight="1">
      <c r="A15" s="145" t="s">
        <v>67</v>
      </c>
      <c r="B15" s="145" t="s">
        <v>67</v>
      </c>
      <c r="C15" s="145" t="s">
        <v>106</v>
      </c>
      <c r="D15" s="146" t="s">
        <v>198</v>
      </c>
      <c r="E15" s="147">
        <v>1045.17</v>
      </c>
      <c r="F15" s="147">
        <v>1022.97</v>
      </c>
      <c r="G15" s="43"/>
      <c r="H15" s="43"/>
      <c r="I15" s="147">
        <v>22.2</v>
      </c>
      <c r="J15" s="147">
        <v>0</v>
      </c>
      <c r="K15" s="43"/>
    </row>
    <row r="16" spans="1:11" ht="19.5" customHeight="1">
      <c r="A16" s="145"/>
      <c r="B16" s="145" t="s">
        <v>104</v>
      </c>
      <c r="C16" s="145"/>
      <c r="D16" s="146" t="s">
        <v>199</v>
      </c>
      <c r="E16" s="147">
        <v>4350.64</v>
      </c>
      <c r="F16" s="147">
        <v>4211.64</v>
      </c>
      <c r="G16" s="43"/>
      <c r="H16" s="43"/>
      <c r="I16" s="147">
        <v>0</v>
      </c>
      <c r="J16" s="147">
        <v>6</v>
      </c>
      <c r="K16" s="43"/>
    </row>
    <row r="17" spans="1:11" ht="19.5" customHeight="1">
      <c r="A17" s="145" t="s">
        <v>67</v>
      </c>
      <c r="B17" s="145" t="s">
        <v>67</v>
      </c>
      <c r="C17" s="145" t="s">
        <v>72</v>
      </c>
      <c r="D17" s="146" t="s">
        <v>200</v>
      </c>
      <c r="E17" s="147">
        <v>4350.64</v>
      </c>
      <c r="F17" s="147">
        <v>4211.64</v>
      </c>
      <c r="G17" s="43"/>
      <c r="H17" s="43"/>
      <c r="I17" s="147">
        <v>0</v>
      </c>
      <c r="J17" s="147">
        <v>6</v>
      </c>
      <c r="K17" s="43"/>
    </row>
    <row r="18" spans="1:11" ht="19.5" customHeight="1">
      <c r="A18" s="145"/>
      <c r="B18" s="145" t="s">
        <v>79</v>
      </c>
      <c r="C18" s="145"/>
      <c r="D18" s="146" t="s">
        <v>189</v>
      </c>
      <c r="E18" s="147">
        <v>963.85</v>
      </c>
      <c r="F18" s="147">
        <v>963.85</v>
      </c>
      <c r="G18" s="43"/>
      <c r="H18" s="43"/>
      <c r="I18" s="147">
        <v>0</v>
      </c>
      <c r="J18" s="147">
        <v>0</v>
      </c>
      <c r="K18" s="43"/>
    </row>
    <row r="19" spans="1:11" ht="19.5" customHeight="1">
      <c r="A19" s="145" t="s">
        <v>67</v>
      </c>
      <c r="B19" s="145" t="s">
        <v>67</v>
      </c>
      <c r="C19" s="145" t="s">
        <v>75</v>
      </c>
      <c r="D19" s="146" t="s">
        <v>190</v>
      </c>
      <c r="E19" s="147">
        <v>650.24</v>
      </c>
      <c r="F19" s="147">
        <v>650.24</v>
      </c>
      <c r="G19" s="43"/>
      <c r="H19" s="43"/>
      <c r="I19" s="147">
        <v>0</v>
      </c>
      <c r="J19" s="147">
        <v>0</v>
      </c>
      <c r="K19" s="43"/>
    </row>
    <row r="20" spans="1:11" ht="19.5" customHeight="1">
      <c r="A20" s="145" t="s">
        <v>67</v>
      </c>
      <c r="B20" s="145" t="s">
        <v>67</v>
      </c>
      <c r="C20" s="145" t="s">
        <v>68</v>
      </c>
      <c r="D20" s="146" t="s">
        <v>201</v>
      </c>
      <c r="E20" s="147">
        <v>313.61</v>
      </c>
      <c r="F20" s="147">
        <v>313.61</v>
      </c>
      <c r="G20" s="43"/>
      <c r="H20" s="43"/>
      <c r="I20" s="147">
        <v>0</v>
      </c>
      <c r="J20" s="147">
        <v>0</v>
      </c>
      <c r="K20" s="43"/>
    </row>
    <row r="21" spans="1:11" ht="19.5" customHeight="1">
      <c r="A21" s="145"/>
      <c r="B21" s="145" t="s">
        <v>106</v>
      </c>
      <c r="C21" s="145"/>
      <c r="D21" s="146" t="s">
        <v>202</v>
      </c>
      <c r="E21" s="147">
        <v>164.06</v>
      </c>
      <c r="F21" s="147">
        <v>164.06</v>
      </c>
      <c r="G21" s="43"/>
      <c r="H21" s="43"/>
      <c r="I21" s="147">
        <v>0</v>
      </c>
      <c r="J21" s="147">
        <v>0</v>
      </c>
      <c r="K21" s="43"/>
    </row>
    <row r="22" spans="1:11" ht="19.5" customHeight="1">
      <c r="A22" s="145" t="s">
        <v>67</v>
      </c>
      <c r="B22" s="145" t="s">
        <v>67</v>
      </c>
      <c r="C22" s="145" t="s">
        <v>106</v>
      </c>
      <c r="D22" s="146" t="s">
        <v>203</v>
      </c>
      <c r="E22" s="147">
        <v>164.06</v>
      </c>
      <c r="F22" s="147">
        <v>164.06</v>
      </c>
      <c r="G22" s="43"/>
      <c r="H22" s="43"/>
      <c r="I22" s="147">
        <v>0</v>
      </c>
      <c r="J22" s="147">
        <v>0</v>
      </c>
      <c r="K22" s="43"/>
    </row>
    <row r="23" spans="1:11" ht="19.5" customHeight="1">
      <c r="A23" s="145" t="s">
        <v>64</v>
      </c>
      <c r="B23" s="145"/>
      <c r="C23" s="145"/>
      <c r="D23" s="146" t="s">
        <v>65</v>
      </c>
      <c r="E23" s="147">
        <v>4851.91</v>
      </c>
      <c r="F23" s="147">
        <v>4838.22</v>
      </c>
      <c r="G23" s="43"/>
      <c r="H23" s="43"/>
      <c r="I23" s="147">
        <v>12.79</v>
      </c>
      <c r="J23" s="147">
        <v>0</v>
      </c>
      <c r="K23" s="43"/>
    </row>
    <row r="24" spans="1:11" ht="19.5" customHeight="1">
      <c r="A24" s="145"/>
      <c r="B24" s="145" t="s">
        <v>66</v>
      </c>
      <c r="C24" s="145"/>
      <c r="D24" s="146" t="s">
        <v>31</v>
      </c>
      <c r="E24" s="147">
        <v>4851.91</v>
      </c>
      <c r="F24" s="147">
        <v>4838.22</v>
      </c>
      <c r="G24" s="43"/>
      <c r="H24" s="43"/>
      <c r="I24" s="147">
        <v>12.79</v>
      </c>
      <c r="J24" s="147">
        <v>0</v>
      </c>
      <c r="K24" s="43"/>
    </row>
    <row r="25" spans="1:11" ht="19.5" customHeight="1">
      <c r="A25" s="145" t="s">
        <v>67</v>
      </c>
      <c r="B25" s="145" t="s">
        <v>67</v>
      </c>
      <c r="C25" s="145" t="s">
        <v>75</v>
      </c>
      <c r="D25" s="146" t="s">
        <v>32</v>
      </c>
      <c r="E25" s="147">
        <v>92.75</v>
      </c>
      <c r="F25" s="147">
        <v>84.73</v>
      </c>
      <c r="G25" s="43"/>
      <c r="H25" s="43"/>
      <c r="I25" s="147">
        <v>7.12</v>
      </c>
      <c r="J25" s="147">
        <v>0</v>
      </c>
      <c r="K25" s="43"/>
    </row>
    <row r="26" spans="1:11" ht="19.5" customHeight="1">
      <c r="A26" s="145" t="s">
        <v>67</v>
      </c>
      <c r="B26" s="145" t="s">
        <v>67</v>
      </c>
      <c r="C26" s="145" t="s">
        <v>68</v>
      </c>
      <c r="D26" s="146" t="s">
        <v>33</v>
      </c>
      <c r="E26" s="147">
        <v>817.7</v>
      </c>
      <c r="F26" s="147">
        <v>812.03</v>
      </c>
      <c r="G26" s="43"/>
      <c r="H26" s="43"/>
      <c r="I26" s="147">
        <v>5.67</v>
      </c>
      <c r="J26" s="147">
        <v>0</v>
      </c>
      <c r="K26" s="43"/>
    </row>
    <row r="27" spans="1:11" ht="19.5" customHeight="1">
      <c r="A27" s="145" t="s">
        <v>67</v>
      </c>
      <c r="B27" s="145" t="s">
        <v>67</v>
      </c>
      <c r="C27" s="145" t="s">
        <v>66</v>
      </c>
      <c r="D27" s="146" t="s">
        <v>34</v>
      </c>
      <c r="E27" s="147">
        <v>3941.46</v>
      </c>
      <c r="F27" s="147">
        <v>3941.46</v>
      </c>
      <c r="G27" s="43"/>
      <c r="H27" s="43"/>
      <c r="I27" s="147">
        <v>0</v>
      </c>
      <c r="J27" s="147">
        <v>0</v>
      </c>
      <c r="K27" s="43"/>
    </row>
    <row r="28" spans="1:11" ht="19.5" customHeight="1">
      <c r="A28" s="145" t="s">
        <v>69</v>
      </c>
      <c r="B28" s="145"/>
      <c r="C28" s="145"/>
      <c r="D28" s="146" t="s">
        <v>70</v>
      </c>
      <c r="E28" s="147">
        <v>1714.41</v>
      </c>
      <c r="F28" s="147">
        <v>1714.41</v>
      </c>
      <c r="G28" s="43"/>
      <c r="H28" s="43"/>
      <c r="I28" s="147">
        <v>0</v>
      </c>
      <c r="J28" s="147">
        <v>0</v>
      </c>
      <c r="K28" s="43"/>
    </row>
    <row r="29" spans="1:11" ht="19.5" customHeight="1">
      <c r="A29" s="145"/>
      <c r="B29" s="145" t="s">
        <v>71</v>
      </c>
      <c r="C29" s="145"/>
      <c r="D29" s="146" t="s">
        <v>35</v>
      </c>
      <c r="E29" s="147">
        <v>1714.41</v>
      </c>
      <c r="F29" s="147">
        <v>1714.41</v>
      </c>
      <c r="G29" s="43"/>
      <c r="H29" s="43"/>
      <c r="I29" s="147">
        <v>0</v>
      </c>
      <c r="J29" s="147">
        <v>0</v>
      </c>
      <c r="K29" s="43"/>
    </row>
    <row r="30" spans="1:11" ht="19.5" customHeight="1">
      <c r="A30" s="145" t="s">
        <v>67</v>
      </c>
      <c r="B30" s="145" t="s">
        <v>67</v>
      </c>
      <c r="C30" s="145" t="s">
        <v>75</v>
      </c>
      <c r="D30" s="146" t="s">
        <v>36</v>
      </c>
      <c r="E30" s="147">
        <v>50.9</v>
      </c>
      <c r="F30" s="147">
        <v>50.9</v>
      </c>
      <c r="G30" s="43"/>
      <c r="H30" s="43"/>
      <c r="I30" s="147">
        <v>0</v>
      </c>
      <c r="J30" s="147">
        <v>0</v>
      </c>
      <c r="K30" s="43"/>
    </row>
    <row r="31" spans="1:11" ht="19.5" customHeight="1">
      <c r="A31" s="145" t="s">
        <v>67</v>
      </c>
      <c r="B31" s="145" t="s">
        <v>67</v>
      </c>
      <c r="C31" s="145" t="s">
        <v>68</v>
      </c>
      <c r="D31" s="146" t="s">
        <v>37</v>
      </c>
      <c r="E31" s="147">
        <v>1663.51</v>
      </c>
      <c r="F31" s="147">
        <v>1663.51</v>
      </c>
      <c r="G31" s="43"/>
      <c r="H31" s="43"/>
      <c r="I31" s="147">
        <v>0</v>
      </c>
      <c r="J31" s="147">
        <v>0</v>
      </c>
      <c r="K31" s="43"/>
    </row>
    <row r="32" spans="1:11" ht="19.5" customHeight="1">
      <c r="A32" s="145" t="s">
        <v>73</v>
      </c>
      <c r="B32" s="145"/>
      <c r="C32" s="145"/>
      <c r="D32" s="146" t="s">
        <v>74</v>
      </c>
      <c r="E32" s="147">
        <v>2387.58</v>
      </c>
      <c r="F32" s="147">
        <v>2387.58</v>
      </c>
      <c r="G32" s="43"/>
      <c r="H32" s="43"/>
      <c r="I32" s="147">
        <v>0</v>
      </c>
      <c r="J32" s="147">
        <v>0</v>
      </c>
      <c r="K32" s="43"/>
    </row>
    <row r="33" spans="1:11" ht="19.5" customHeight="1">
      <c r="A33" s="145"/>
      <c r="B33" s="145" t="s">
        <v>68</v>
      </c>
      <c r="C33" s="145"/>
      <c r="D33" s="146" t="s">
        <v>40</v>
      </c>
      <c r="E33" s="147">
        <v>2387.58</v>
      </c>
      <c r="F33" s="147">
        <v>2387.58</v>
      </c>
      <c r="G33" s="43"/>
      <c r="H33" s="43"/>
      <c r="I33" s="147">
        <v>0</v>
      </c>
      <c r="J33" s="147">
        <v>0</v>
      </c>
      <c r="K33" s="43"/>
    </row>
    <row r="34" spans="1:11" ht="19.5" customHeight="1">
      <c r="A34" s="145" t="s">
        <v>67</v>
      </c>
      <c r="B34" s="145" t="s">
        <v>67</v>
      </c>
      <c r="C34" s="145" t="s">
        <v>75</v>
      </c>
      <c r="D34" s="146" t="s">
        <v>41</v>
      </c>
      <c r="E34" s="147">
        <v>2387.58</v>
      </c>
      <c r="F34" s="147">
        <v>2387.58</v>
      </c>
      <c r="G34" s="43"/>
      <c r="H34" s="43"/>
      <c r="I34" s="147">
        <v>0</v>
      </c>
      <c r="J34" s="147">
        <v>0</v>
      </c>
      <c r="K34" s="43"/>
    </row>
    <row r="35" ht="19.5" customHeight="1"/>
  </sheetData>
  <sheetProtection formatCells="0" formatColumns="0" formatRows="0"/>
  <mergeCells count="13">
    <mergeCell ref="I5:I6"/>
    <mergeCell ref="J5:J6"/>
    <mergeCell ref="K5:K6"/>
    <mergeCell ref="A1:K1"/>
    <mergeCell ref="A4:C4"/>
    <mergeCell ref="E4:K4"/>
    <mergeCell ref="F5:G5"/>
    <mergeCell ref="A5:A6"/>
    <mergeCell ref="B5:B6"/>
    <mergeCell ref="C5:C6"/>
    <mergeCell ref="D4:D6"/>
    <mergeCell ref="E5:E6"/>
    <mergeCell ref="H5:H6"/>
  </mergeCells>
  <printOptions horizontalCentered="1" verticalCentered="1"/>
  <pageMargins left="0" right="0" top="0" bottom="0" header="0" footer="0"/>
  <pageSetup horizontalDpi="600" verticalDpi="600" orientation="landscape" paperSize="9" scale="95" r:id="rId1"/>
</worksheet>
</file>

<file path=xl/worksheets/sheet33.xml><?xml version="1.0" encoding="utf-8"?>
<worksheet xmlns="http://schemas.openxmlformats.org/spreadsheetml/2006/main" xmlns:r="http://schemas.openxmlformats.org/officeDocument/2006/relationships">
  <sheetPr>
    <tabColor rgb="FF00B050"/>
  </sheetPr>
  <dimension ref="A1:F87"/>
  <sheetViews>
    <sheetView showGridLines="0" showZeros="0" zoomScalePageLayoutView="0" workbookViewId="0" topLeftCell="A1">
      <selection activeCell="F6" sqref="F6"/>
    </sheetView>
  </sheetViews>
  <sheetFormatPr defaultColWidth="9.16015625" defaultRowHeight="12.75" customHeight="1"/>
  <cols>
    <col min="1" max="1" width="7.33203125" style="67" customWidth="1"/>
    <col min="2" max="2" width="8.66015625" style="67" bestFit="1" customWidth="1"/>
    <col min="3" max="3" width="61.83203125" style="0" bestFit="1" customWidth="1"/>
    <col min="4" max="6" width="16" style="0" customWidth="1"/>
  </cols>
  <sheetData>
    <row r="1" spans="1:6" ht="24.75" customHeight="1">
      <c r="A1" s="468" t="s">
        <v>98</v>
      </c>
      <c r="B1" s="468"/>
      <c r="C1" s="468"/>
      <c r="D1" s="468"/>
      <c r="E1" s="468"/>
      <c r="F1" s="468"/>
    </row>
    <row r="2" spans="1:6" ht="15.75" customHeight="1">
      <c r="A2" s="44"/>
      <c r="B2" s="44"/>
      <c r="C2" s="44"/>
      <c r="D2" s="44"/>
      <c r="F2" s="63" t="s">
        <v>99</v>
      </c>
    </row>
    <row r="3" spans="1:6" s="27" customFormat="1" ht="15.75" customHeight="1">
      <c r="A3" s="469" t="s">
        <v>193</v>
      </c>
      <c r="B3" s="469"/>
      <c r="C3" s="470"/>
      <c r="D3" s="68"/>
      <c r="F3" s="63" t="s">
        <v>24</v>
      </c>
    </row>
    <row r="4" spans="1:6" s="26" customFormat="1" ht="12" customHeight="1">
      <c r="A4" s="471" t="s">
        <v>57</v>
      </c>
      <c r="B4" s="471"/>
      <c r="C4" s="475" t="s">
        <v>58</v>
      </c>
      <c r="D4" s="472" t="s">
        <v>100</v>
      </c>
      <c r="E4" s="473"/>
      <c r="F4" s="474"/>
    </row>
    <row r="5" spans="1:6" s="26" customFormat="1" ht="12" customHeight="1">
      <c r="A5" s="69" t="s">
        <v>59</v>
      </c>
      <c r="B5" s="69" t="s">
        <v>60</v>
      </c>
      <c r="C5" s="475"/>
      <c r="D5" s="34" t="s">
        <v>47</v>
      </c>
      <c r="E5" s="34" t="s">
        <v>101</v>
      </c>
      <c r="F5" s="34" t="s">
        <v>102</v>
      </c>
    </row>
    <row r="6" spans="1:6" s="26" customFormat="1" ht="12" customHeight="1">
      <c r="A6" s="69"/>
      <c r="B6" s="69"/>
      <c r="C6" s="34" t="s">
        <v>103</v>
      </c>
      <c r="D6" s="152">
        <f>D7+D27+D74</f>
        <v>36336.54</v>
      </c>
      <c r="E6" s="152">
        <f>E7+E27+E74</f>
        <v>30868.44</v>
      </c>
      <c r="F6" s="152">
        <f>F7+F27+F74</f>
        <v>5468.1</v>
      </c>
    </row>
    <row r="7" spans="1:6" s="27" customFormat="1" ht="12" customHeight="1">
      <c r="A7" s="149" t="s">
        <v>277</v>
      </c>
      <c r="B7" s="149"/>
      <c r="C7" s="150" t="s">
        <v>52</v>
      </c>
      <c r="D7" s="151">
        <v>30009.26</v>
      </c>
      <c r="E7" s="151">
        <v>30009.26</v>
      </c>
      <c r="F7" s="151"/>
    </row>
    <row r="8" spans="1:6" s="27" customFormat="1" ht="12" customHeight="1">
      <c r="A8" s="149"/>
      <c r="B8" s="149" t="s">
        <v>341</v>
      </c>
      <c r="C8" s="150" t="s">
        <v>278</v>
      </c>
      <c r="D8" s="151">
        <v>13171.25</v>
      </c>
      <c r="E8" s="151">
        <v>13171.25</v>
      </c>
      <c r="F8" s="151"/>
    </row>
    <row r="9" spans="1:6" s="27" customFormat="1" ht="12" customHeight="1">
      <c r="A9" s="149" t="s">
        <v>67</v>
      </c>
      <c r="B9" s="149" t="s">
        <v>67</v>
      </c>
      <c r="C9" s="150" t="s">
        <v>279</v>
      </c>
      <c r="D9" s="151">
        <v>13171.25</v>
      </c>
      <c r="E9" s="151">
        <v>13171.25</v>
      </c>
      <c r="F9" s="151"/>
    </row>
    <row r="10" spans="1:6" s="27" customFormat="1" ht="12" customHeight="1">
      <c r="A10" s="149"/>
      <c r="B10" s="149" t="s">
        <v>342</v>
      </c>
      <c r="C10" s="150" t="s">
        <v>280</v>
      </c>
      <c r="D10" s="151">
        <v>2712.03</v>
      </c>
      <c r="E10" s="151">
        <v>2712.03</v>
      </c>
      <c r="F10" s="151"/>
    </row>
    <row r="11" spans="1:6" s="27" customFormat="1" ht="12" customHeight="1">
      <c r="A11" s="149" t="s">
        <v>67</v>
      </c>
      <c r="B11" s="149" t="s">
        <v>67</v>
      </c>
      <c r="C11" s="150" t="s">
        <v>281</v>
      </c>
      <c r="D11" s="151">
        <v>1957.62</v>
      </c>
      <c r="E11" s="151">
        <v>1957.62</v>
      </c>
      <c r="F11" s="151"/>
    </row>
    <row r="12" spans="1:6" s="27" customFormat="1" ht="12" customHeight="1">
      <c r="A12" s="149" t="s">
        <v>67</v>
      </c>
      <c r="B12" s="149" t="s">
        <v>67</v>
      </c>
      <c r="C12" s="150" t="s">
        <v>282</v>
      </c>
      <c r="D12" s="151">
        <v>754.41</v>
      </c>
      <c r="E12" s="151">
        <v>754.41</v>
      </c>
      <c r="F12" s="151"/>
    </row>
    <row r="13" spans="1:6" s="27" customFormat="1" ht="12" customHeight="1">
      <c r="A13" s="149"/>
      <c r="B13" s="149" t="s">
        <v>343</v>
      </c>
      <c r="C13" s="150" t="s">
        <v>283</v>
      </c>
      <c r="D13" s="151">
        <v>1097.6</v>
      </c>
      <c r="E13" s="151">
        <v>1097.6</v>
      </c>
      <c r="F13" s="151"/>
    </row>
    <row r="14" spans="1:6" s="27" customFormat="1" ht="12" customHeight="1">
      <c r="A14" s="149" t="s">
        <v>67</v>
      </c>
      <c r="B14" s="149" t="s">
        <v>67</v>
      </c>
      <c r="C14" s="150" t="s">
        <v>284</v>
      </c>
      <c r="D14" s="151">
        <v>1097.6</v>
      </c>
      <c r="E14" s="151">
        <v>1097.6</v>
      </c>
      <c r="F14" s="151"/>
    </row>
    <row r="15" spans="1:6" s="27" customFormat="1" ht="12" customHeight="1">
      <c r="A15" s="149"/>
      <c r="B15" s="149" t="s">
        <v>255</v>
      </c>
      <c r="C15" s="150" t="s">
        <v>285</v>
      </c>
      <c r="D15" s="151">
        <v>4760.33</v>
      </c>
      <c r="E15" s="151">
        <v>4760.33</v>
      </c>
      <c r="F15" s="151"/>
    </row>
    <row r="16" spans="1:6" s="27" customFormat="1" ht="12" customHeight="1">
      <c r="A16" s="149" t="s">
        <v>67</v>
      </c>
      <c r="B16" s="149" t="s">
        <v>67</v>
      </c>
      <c r="C16" s="150" t="s">
        <v>286</v>
      </c>
      <c r="D16" s="151">
        <v>4760.33</v>
      </c>
      <c r="E16" s="151">
        <v>4760.33</v>
      </c>
      <c r="F16" s="151"/>
    </row>
    <row r="17" spans="1:6" s="27" customFormat="1" ht="12" customHeight="1">
      <c r="A17" s="149"/>
      <c r="B17" s="149" t="s">
        <v>344</v>
      </c>
      <c r="C17" s="150" t="s">
        <v>287</v>
      </c>
      <c r="D17" s="151">
        <v>3941.46</v>
      </c>
      <c r="E17" s="151">
        <v>3941.46</v>
      </c>
      <c r="F17" s="151"/>
    </row>
    <row r="18" spans="1:6" s="27" customFormat="1" ht="12" customHeight="1">
      <c r="A18" s="149" t="s">
        <v>67</v>
      </c>
      <c r="B18" s="149" t="s">
        <v>67</v>
      </c>
      <c r="C18" s="150" t="s">
        <v>288</v>
      </c>
      <c r="D18" s="151">
        <v>3941.46</v>
      </c>
      <c r="E18" s="151">
        <v>3941.46</v>
      </c>
      <c r="F18" s="151"/>
    </row>
    <row r="19" spans="1:6" s="27" customFormat="1" ht="12" customHeight="1">
      <c r="A19" s="149"/>
      <c r="B19" s="149" t="s">
        <v>345</v>
      </c>
      <c r="C19" s="150" t="s">
        <v>289</v>
      </c>
      <c r="D19" s="151">
        <v>1461.32</v>
      </c>
      <c r="E19" s="151">
        <v>1461.32</v>
      </c>
      <c r="F19" s="151"/>
    </row>
    <row r="20" spans="1:6" s="27" customFormat="1" ht="12" customHeight="1">
      <c r="A20" s="149" t="s">
        <v>67</v>
      </c>
      <c r="B20" s="149" t="s">
        <v>67</v>
      </c>
      <c r="C20" s="150" t="s">
        <v>290</v>
      </c>
      <c r="D20" s="151">
        <v>1461.32</v>
      </c>
      <c r="E20" s="151">
        <v>1461.32</v>
      </c>
      <c r="F20" s="151"/>
    </row>
    <row r="21" spans="1:6" s="27" customFormat="1" ht="12" customHeight="1">
      <c r="A21" s="149"/>
      <c r="B21" s="149" t="s">
        <v>346</v>
      </c>
      <c r="C21" s="150" t="s">
        <v>291</v>
      </c>
      <c r="D21" s="151">
        <v>477.69</v>
      </c>
      <c r="E21" s="151">
        <v>477.69</v>
      </c>
      <c r="F21" s="151"/>
    </row>
    <row r="22" spans="1:6" s="27" customFormat="1" ht="12" customHeight="1">
      <c r="A22" s="149" t="s">
        <v>67</v>
      </c>
      <c r="B22" s="149" t="s">
        <v>67</v>
      </c>
      <c r="C22" s="150" t="s">
        <v>292</v>
      </c>
      <c r="D22" s="151">
        <v>102.16</v>
      </c>
      <c r="E22" s="151">
        <v>102.16</v>
      </c>
      <c r="F22" s="151"/>
    </row>
    <row r="23" spans="1:6" s="27" customFormat="1" ht="12" customHeight="1">
      <c r="A23" s="149" t="s">
        <v>67</v>
      </c>
      <c r="B23" s="149" t="s">
        <v>67</v>
      </c>
      <c r="C23" s="150" t="s">
        <v>293</v>
      </c>
      <c r="D23" s="151">
        <v>122.44</v>
      </c>
      <c r="E23" s="151">
        <v>122.44</v>
      </c>
      <c r="F23" s="151"/>
    </row>
    <row r="24" spans="1:6" s="27" customFormat="1" ht="12" customHeight="1">
      <c r="A24" s="149" t="s">
        <v>67</v>
      </c>
      <c r="B24" s="149" t="s">
        <v>67</v>
      </c>
      <c r="C24" s="150" t="s">
        <v>294</v>
      </c>
      <c r="D24" s="151">
        <v>253.09</v>
      </c>
      <c r="E24" s="151">
        <v>253.09</v>
      </c>
      <c r="F24" s="151"/>
    </row>
    <row r="25" spans="1:6" s="27" customFormat="1" ht="12" customHeight="1">
      <c r="A25" s="149"/>
      <c r="B25" s="149" t="s">
        <v>347</v>
      </c>
      <c r="C25" s="150" t="s">
        <v>295</v>
      </c>
      <c r="D25" s="151">
        <v>2387.58</v>
      </c>
      <c r="E25" s="151">
        <v>2387.58</v>
      </c>
      <c r="F25" s="151"/>
    </row>
    <row r="26" spans="1:6" s="27" customFormat="1" ht="12" customHeight="1">
      <c r="A26" s="149" t="s">
        <v>67</v>
      </c>
      <c r="B26" s="149" t="s">
        <v>67</v>
      </c>
      <c r="C26" s="150" t="s">
        <v>296</v>
      </c>
      <c r="D26" s="151">
        <v>2387.58</v>
      </c>
      <c r="E26" s="151">
        <v>2387.58</v>
      </c>
      <c r="F26" s="151"/>
    </row>
    <row r="27" spans="1:6" s="27" customFormat="1" ht="12" customHeight="1">
      <c r="A27" s="149" t="s">
        <v>107</v>
      </c>
      <c r="B27" s="149"/>
      <c r="C27" s="150" t="s">
        <v>53</v>
      </c>
      <c r="D27" s="151">
        <v>5468.1</v>
      </c>
      <c r="E27" s="151"/>
      <c r="F27" s="151">
        <v>5468.1</v>
      </c>
    </row>
    <row r="28" spans="1:6" s="27" customFormat="1" ht="12" customHeight="1">
      <c r="A28" s="149"/>
      <c r="B28" s="149" t="s">
        <v>341</v>
      </c>
      <c r="C28" s="150" t="s">
        <v>297</v>
      </c>
      <c r="D28" s="151">
        <v>1097.13</v>
      </c>
      <c r="E28" s="151"/>
      <c r="F28" s="151">
        <v>1097.13</v>
      </c>
    </row>
    <row r="29" spans="1:6" s="27" customFormat="1" ht="12" customHeight="1">
      <c r="A29" s="149" t="s">
        <v>67</v>
      </c>
      <c r="B29" s="149" t="s">
        <v>67</v>
      </c>
      <c r="C29" s="150" t="s">
        <v>108</v>
      </c>
      <c r="D29" s="151">
        <v>1097.13</v>
      </c>
      <c r="E29" s="151"/>
      <c r="F29" s="151">
        <v>1097.13</v>
      </c>
    </row>
    <row r="30" spans="1:6" s="27" customFormat="1" ht="12" customHeight="1">
      <c r="A30" s="149"/>
      <c r="B30" s="149" t="s">
        <v>342</v>
      </c>
      <c r="C30" s="150" t="s">
        <v>298</v>
      </c>
      <c r="D30" s="151">
        <v>23.3</v>
      </c>
      <c r="E30" s="151"/>
      <c r="F30" s="151">
        <v>23.3</v>
      </c>
    </row>
    <row r="31" spans="1:6" s="27" customFormat="1" ht="12" customHeight="1">
      <c r="A31" s="149" t="s">
        <v>67</v>
      </c>
      <c r="B31" s="149" t="s">
        <v>67</v>
      </c>
      <c r="C31" s="150" t="s">
        <v>109</v>
      </c>
      <c r="D31" s="151">
        <v>23.3</v>
      </c>
      <c r="E31" s="151"/>
      <c r="F31" s="151">
        <v>23.3</v>
      </c>
    </row>
    <row r="32" spans="1:6" s="27" customFormat="1" ht="12" customHeight="1">
      <c r="A32" s="149"/>
      <c r="B32" s="149" t="s">
        <v>343</v>
      </c>
      <c r="C32" s="150" t="s">
        <v>299</v>
      </c>
      <c r="D32" s="151">
        <v>1</v>
      </c>
      <c r="E32" s="151"/>
      <c r="F32" s="151">
        <v>1</v>
      </c>
    </row>
    <row r="33" spans="1:6" s="27" customFormat="1" ht="12" customHeight="1">
      <c r="A33" s="149" t="s">
        <v>67</v>
      </c>
      <c r="B33" s="149" t="s">
        <v>67</v>
      </c>
      <c r="C33" s="150" t="s">
        <v>110</v>
      </c>
      <c r="D33" s="151">
        <v>1</v>
      </c>
      <c r="E33" s="151"/>
      <c r="F33" s="151">
        <v>1</v>
      </c>
    </row>
    <row r="34" spans="1:6" s="27" customFormat="1" ht="12" customHeight="1">
      <c r="A34" s="149"/>
      <c r="B34" s="149" t="s">
        <v>234</v>
      </c>
      <c r="C34" s="150" t="s">
        <v>300</v>
      </c>
      <c r="D34" s="151">
        <v>1.64</v>
      </c>
      <c r="E34" s="151"/>
      <c r="F34" s="151">
        <v>1.64</v>
      </c>
    </row>
    <row r="35" spans="1:6" s="27" customFormat="1" ht="12" customHeight="1">
      <c r="A35" s="149" t="s">
        <v>67</v>
      </c>
      <c r="B35" s="149" t="s">
        <v>67</v>
      </c>
      <c r="C35" s="150" t="s">
        <v>111</v>
      </c>
      <c r="D35" s="151">
        <v>1.64</v>
      </c>
      <c r="E35" s="151"/>
      <c r="F35" s="151">
        <v>1.64</v>
      </c>
    </row>
    <row r="36" spans="1:6" s="27" customFormat="1" ht="12" customHeight="1">
      <c r="A36" s="149"/>
      <c r="B36" s="149" t="s">
        <v>348</v>
      </c>
      <c r="C36" s="150" t="s">
        <v>301</v>
      </c>
      <c r="D36" s="151">
        <v>198.97</v>
      </c>
      <c r="E36" s="151"/>
      <c r="F36" s="151">
        <v>198.97</v>
      </c>
    </row>
    <row r="37" spans="1:6" s="27" customFormat="1" ht="12" customHeight="1">
      <c r="A37" s="149" t="s">
        <v>67</v>
      </c>
      <c r="B37" s="149" t="s">
        <v>67</v>
      </c>
      <c r="C37" s="150" t="s">
        <v>112</v>
      </c>
      <c r="D37" s="151">
        <v>198.97</v>
      </c>
      <c r="E37" s="151"/>
      <c r="F37" s="151">
        <v>198.97</v>
      </c>
    </row>
    <row r="38" spans="1:6" s="27" customFormat="1" ht="12" customHeight="1">
      <c r="A38" s="149"/>
      <c r="B38" s="149" t="s">
        <v>246</v>
      </c>
      <c r="C38" s="150" t="s">
        <v>302</v>
      </c>
      <c r="D38" s="151">
        <v>269.95</v>
      </c>
      <c r="E38" s="151"/>
      <c r="F38" s="151">
        <v>269.95</v>
      </c>
    </row>
    <row r="39" spans="1:6" s="27" customFormat="1" ht="12" customHeight="1">
      <c r="A39" s="149" t="s">
        <v>67</v>
      </c>
      <c r="B39" s="149" t="s">
        <v>67</v>
      </c>
      <c r="C39" s="150" t="s">
        <v>113</v>
      </c>
      <c r="D39" s="151">
        <v>269.95</v>
      </c>
      <c r="E39" s="151"/>
      <c r="F39" s="151">
        <v>269.95</v>
      </c>
    </row>
    <row r="40" spans="1:6" s="27" customFormat="1" ht="12" customHeight="1">
      <c r="A40" s="149"/>
      <c r="B40" s="149" t="s">
        <v>255</v>
      </c>
      <c r="C40" s="150" t="s">
        <v>303</v>
      </c>
      <c r="D40" s="151">
        <v>128</v>
      </c>
      <c r="E40" s="151"/>
      <c r="F40" s="151">
        <v>128</v>
      </c>
    </row>
    <row r="41" spans="1:6" s="27" customFormat="1" ht="12" customHeight="1">
      <c r="A41" s="149" t="s">
        <v>67</v>
      </c>
      <c r="B41" s="149" t="s">
        <v>67</v>
      </c>
      <c r="C41" s="150" t="s">
        <v>114</v>
      </c>
      <c r="D41" s="151">
        <v>128</v>
      </c>
      <c r="E41" s="151"/>
      <c r="F41" s="151">
        <v>128</v>
      </c>
    </row>
    <row r="42" spans="1:6" s="27" customFormat="1" ht="12" customHeight="1">
      <c r="A42" s="149"/>
      <c r="B42" s="149" t="s">
        <v>344</v>
      </c>
      <c r="C42" s="150" t="s">
        <v>304</v>
      </c>
      <c r="D42" s="151">
        <v>1608.51</v>
      </c>
      <c r="E42" s="151"/>
      <c r="F42" s="151">
        <v>1608.51</v>
      </c>
    </row>
    <row r="43" spans="1:6" s="27" customFormat="1" ht="12" customHeight="1">
      <c r="A43" s="149" t="s">
        <v>67</v>
      </c>
      <c r="B43" s="149" t="s">
        <v>67</v>
      </c>
      <c r="C43" s="150" t="s">
        <v>305</v>
      </c>
      <c r="D43" s="151">
        <v>1608.51</v>
      </c>
      <c r="E43" s="151"/>
      <c r="F43" s="151">
        <v>1608.51</v>
      </c>
    </row>
    <row r="44" spans="1:6" s="27" customFormat="1" ht="12" customHeight="1">
      <c r="A44" s="149"/>
      <c r="B44" s="149" t="s">
        <v>349</v>
      </c>
      <c r="C44" s="150" t="s">
        <v>306</v>
      </c>
      <c r="D44" s="151">
        <v>31.65</v>
      </c>
      <c r="E44" s="151"/>
      <c r="F44" s="151">
        <v>31.65</v>
      </c>
    </row>
    <row r="45" spans="1:6" s="27" customFormat="1" ht="12" customHeight="1">
      <c r="A45" s="149" t="s">
        <v>67</v>
      </c>
      <c r="B45" s="149" t="s">
        <v>67</v>
      </c>
      <c r="C45" s="150" t="s">
        <v>115</v>
      </c>
      <c r="D45" s="151">
        <v>31.65</v>
      </c>
      <c r="E45" s="151"/>
      <c r="F45" s="151">
        <v>31.65</v>
      </c>
    </row>
    <row r="46" spans="1:6" s="27" customFormat="1" ht="12" customHeight="1">
      <c r="A46" s="149"/>
      <c r="B46" s="149" t="s">
        <v>350</v>
      </c>
      <c r="C46" s="150" t="s">
        <v>307</v>
      </c>
      <c r="D46" s="151">
        <v>184.9</v>
      </c>
      <c r="E46" s="151"/>
      <c r="F46" s="151">
        <v>184.9</v>
      </c>
    </row>
    <row r="47" spans="1:6" s="27" customFormat="1" ht="12" customHeight="1">
      <c r="A47" s="149" t="s">
        <v>67</v>
      </c>
      <c r="B47" s="149" t="s">
        <v>67</v>
      </c>
      <c r="C47" s="150" t="s">
        <v>116</v>
      </c>
      <c r="D47" s="151">
        <v>184.9</v>
      </c>
      <c r="E47" s="151"/>
      <c r="F47" s="151">
        <v>184.9</v>
      </c>
    </row>
    <row r="48" spans="1:6" s="27" customFormat="1" ht="12" customHeight="1">
      <c r="A48" s="149"/>
      <c r="B48" s="149" t="s">
        <v>347</v>
      </c>
      <c r="C48" s="150" t="s">
        <v>308</v>
      </c>
      <c r="D48" s="151">
        <v>235.4</v>
      </c>
      <c r="E48" s="151"/>
      <c r="F48" s="151">
        <v>235.4</v>
      </c>
    </row>
    <row r="49" spans="1:6" s="27" customFormat="1" ht="12" customHeight="1">
      <c r="A49" s="149" t="s">
        <v>67</v>
      </c>
      <c r="B49" s="149" t="s">
        <v>67</v>
      </c>
      <c r="C49" s="150" t="s">
        <v>309</v>
      </c>
      <c r="D49" s="151">
        <v>235.4</v>
      </c>
      <c r="E49" s="151"/>
      <c r="F49" s="151">
        <v>235.4</v>
      </c>
    </row>
    <row r="50" spans="1:6" s="27" customFormat="1" ht="12" customHeight="1">
      <c r="A50" s="149"/>
      <c r="B50" s="149" t="s">
        <v>351</v>
      </c>
      <c r="C50" s="150" t="s">
        <v>310</v>
      </c>
      <c r="D50" s="151">
        <v>1.7</v>
      </c>
      <c r="E50" s="151"/>
      <c r="F50" s="151">
        <v>1.7</v>
      </c>
    </row>
    <row r="51" spans="1:6" s="27" customFormat="1" ht="12" customHeight="1">
      <c r="A51" s="149" t="s">
        <v>67</v>
      </c>
      <c r="B51" s="149" t="s">
        <v>67</v>
      </c>
      <c r="C51" s="150" t="s">
        <v>117</v>
      </c>
      <c r="D51" s="151">
        <v>1.7</v>
      </c>
      <c r="E51" s="151"/>
      <c r="F51" s="151">
        <v>1.7</v>
      </c>
    </row>
    <row r="52" spans="1:6" s="27" customFormat="1" ht="12" customHeight="1">
      <c r="A52" s="149"/>
      <c r="B52" s="149" t="s">
        <v>352</v>
      </c>
      <c r="C52" s="150" t="s">
        <v>311</v>
      </c>
      <c r="D52" s="151">
        <v>161.15</v>
      </c>
      <c r="E52" s="151"/>
      <c r="F52" s="151">
        <v>161.15</v>
      </c>
    </row>
    <row r="53" spans="1:6" s="27" customFormat="1" ht="12" customHeight="1">
      <c r="A53" s="149" t="s">
        <v>67</v>
      </c>
      <c r="B53" s="149" t="s">
        <v>67</v>
      </c>
      <c r="C53" s="150" t="s">
        <v>118</v>
      </c>
      <c r="D53" s="151">
        <v>161.15</v>
      </c>
      <c r="E53" s="151"/>
      <c r="F53" s="151">
        <v>161.15</v>
      </c>
    </row>
    <row r="54" spans="1:6" s="27" customFormat="1" ht="12" customHeight="1">
      <c r="A54" s="149"/>
      <c r="B54" s="149" t="s">
        <v>353</v>
      </c>
      <c r="C54" s="150" t="s">
        <v>312</v>
      </c>
      <c r="D54" s="151">
        <v>17.48</v>
      </c>
      <c r="E54" s="151"/>
      <c r="F54" s="151">
        <v>17.48</v>
      </c>
    </row>
    <row r="55" spans="1:6" s="27" customFormat="1" ht="12" customHeight="1">
      <c r="A55" s="149" t="s">
        <v>67</v>
      </c>
      <c r="B55" s="149" t="s">
        <v>67</v>
      </c>
      <c r="C55" s="150" t="s">
        <v>119</v>
      </c>
      <c r="D55" s="151">
        <v>17.48</v>
      </c>
      <c r="E55" s="151"/>
      <c r="F55" s="151">
        <v>17.48</v>
      </c>
    </row>
    <row r="56" spans="1:6" s="27" customFormat="1" ht="12" customHeight="1">
      <c r="A56" s="149"/>
      <c r="B56" s="149" t="s">
        <v>354</v>
      </c>
      <c r="C56" s="150" t="s">
        <v>313</v>
      </c>
      <c r="D56" s="151">
        <v>26.8</v>
      </c>
      <c r="E56" s="151"/>
      <c r="F56" s="151">
        <v>26.8</v>
      </c>
    </row>
    <row r="57" spans="1:6" s="27" customFormat="1" ht="12" customHeight="1">
      <c r="A57" s="149" t="s">
        <v>67</v>
      </c>
      <c r="B57" s="149" t="s">
        <v>67</v>
      </c>
      <c r="C57" s="150" t="s">
        <v>120</v>
      </c>
      <c r="D57" s="151">
        <v>26.8</v>
      </c>
      <c r="E57" s="151"/>
      <c r="F57" s="151">
        <v>26.8</v>
      </c>
    </row>
    <row r="58" spans="1:6" s="27" customFormat="1" ht="12" customHeight="1">
      <c r="A58" s="149"/>
      <c r="B58" s="149" t="s">
        <v>355</v>
      </c>
      <c r="C58" s="150" t="s">
        <v>314</v>
      </c>
      <c r="D58" s="151">
        <v>579.72</v>
      </c>
      <c r="E58" s="151"/>
      <c r="F58" s="151">
        <v>579.72</v>
      </c>
    </row>
    <row r="59" spans="1:6" s="27" customFormat="1" ht="12" customHeight="1">
      <c r="A59" s="149" t="s">
        <v>67</v>
      </c>
      <c r="B59" s="149" t="s">
        <v>67</v>
      </c>
      <c r="C59" s="150" t="s">
        <v>315</v>
      </c>
      <c r="D59" s="151">
        <v>471.51</v>
      </c>
      <c r="E59" s="151"/>
      <c r="F59" s="151">
        <v>471.51</v>
      </c>
    </row>
    <row r="60" spans="1:6" s="27" customFormat="1" ht="12" customHeight="1">
      <c r="A60" s="149" t="s">
        <v>67</v>
      </c>
      <c r="B60" s="149" t="s">
        <v>67</v>
      </c>
      <c r="C60" s="150" t="s">
        <v>316</v>
      </c>
      <c r="D60" s="151">
        <v>108.21</v>
      </c>
      <c r="E60" s="151"/>
      <c r="F60" s="151">
        <v>108.21</v>
      </c>
    </row>
    <row r="61" spans="1:6" ht="12" customHeight="1">
      <c r="A61" s="149"/>
      <c r="B61" s="149" t="s">
        <v>356</v>
      </c>
      <c r="C61" s="150" t="s">
        <v>317</v>
      </c>
      <c r="D61" s="151">
        <v>389.17</v>
      </c>
      <c r="E61" s="151"/>
      <c r="F61" s="151">
        <v>389.17</v>
      </c>
    </row>
    <row r="62" spans="1:6" ht="12" customHeight="1">
      <c r="A62" s="149" t="s">
        <v>67</v>
      </c>
      <c r="B62" s="149" t="s">
        <v>67</v>
      </c>
      <c r="C62" s="150" t="s">
        <v>318</v>
      </c>
      <c r="D62" s="151">
        <v>161.68</v>
      </c>
      <c r="E62" s="151"/>
      <c r="F62" s="151">
        <v>161.68</v>
      </c>
    </row>
    <row r="63" spans="1:6" ht="12" customHeight="1">
      <c r="A63" s="149" t="s">
        <v>67</v>
      </c>
      <c r="B63" s="149" t="s">
        <v>67</v>
      </c>
      <c r="C63" s="150" t="s">
        <v>319</v>
      </c>
      <c r="D63" s="151">
        <v>227.49</v>
      </c>
      <c r="E63" s="151"/>
      <c r="F63" s="151">
        <v>227.49</v>
      </c>
    </row>
    <row r="64" spans="1:6" ht="12" customHeight="1">
      <c r="A64" s="149"/>
      <c r="B64" s="149" t="s">
        <v>357</v>
      </c>
      <c r="C64" s="150" t="s">
        <v>320</v>
      </c>
      <c r="D64" s="151">
        <v>21.38</v>
      </c>
      <c r="E64" s="151"/>
      <c r="F64" s="151">
        <v>21.38</v>
      </c>
    </row>
    <row r="65" spans="1:6" ht="12" customHeight="1">
      <c r="A65" s="149" t="s">
        <v>67</v>
      </c>
      <c r="B65" s="149" t="s">
        <v>67</v>
      </c>
      <c r="C65" s="150" t="s">
        <v>122</v>
      </c>
      <c r="D65" s="151">
        <v>21.38</v>
      </c>
      <c r="E65" s="151"/>
      <c r="F65" s="151">
        <v>21.38</v>
      </c>
    </row>
    <row r="66" spans="1:6" ht="12" customHeight="1">
      <c r="A66" s="149"/>
      <c r="B66" s="149" t="s">
        <v>358</v>
      </c>
      <c r="C66" s="150" t="s">
        <v>321</v>
      </c>
      <c r="D66" s="151">
        <v>183.1</v>
      </c>
      <c r="E66" s="151"/>
      <c r="F66" s="151">
        <v>183.1</v>
      </c>
    </row>
    <row r="67" spans="1:6" ht="12" customHeight="1">
      <c r="A67" s="149" t="s">
        <v>67</v>
      </c>
      <c r="B67" s="149" t="s">
        <v>67</v>
      </c>
      <c r="C67" s="150" t="s">
        <v>322</v>
      </c>
      <c r="D67" s="151">
        <v>6.9</v>
      </c>
      <c r="E67" s="151"/>
      <c r="F67" s="151">
        <v>6.9</v>
      </c>
    </row>
    <row r="68" spans="1:6" ht="12" customHeight="1">
      <c r="A68" s="149" t="s">
        <v>67</v>
      </c>
      <c r="B68" s="149" t="s">
        <v>67</v>
      </c>
      <c r="C68" s="150" t="s">
        <v>323</v>
      </c>
      <c r="D68" s="151">
        <v>176.2</v>
      </c>
      <c r="E68" s="151"/>
      <c r="F68" s="151">
        <v>176.2</v>
      </c>
    </row>
    <row r="69" spans="1:6" ht="12" customHeight="1">
      <c r="A69" s="149"/>
      <c r="B69" s="149" t="s">
        <v>359</v>
      </c>
      <c r="C69" s="150" t="s">
        <v>324</v>
      </c>
      <c r="D69" s="151">
        <v>65.84</v>
      </c>
      <c r="E69" s="151"/>
      <c r="F69" s="151">
        <v>65.84</v>
      </c>
    </row>
    <row r="70" spans="1:6" ht="12" customHeight="1">
      <c r="A70" s="149" t="s">
        <v>67</v>
      </c>
      <c r="B70" s="149" t="s">
        <v>67</v>
      </c>
      <c r="C70" s="150" t="s">
        <v>123</v>
      </c>
      <c r="D70" s="151">
        <v>65.84</v>
      </c>
      <c r="E70" s="151"/>
      <c r="F70" s="151">
        <v>65.84</v>
      </c>
    </row>
    <row r="71" spans="1:6" ht="12" customHeight="1">
      <c r="A71" s="149"/>
      <c r="B71" s="149" t="s">
        <v>360</v>
      </c>
      <c r="C71" s="150" t="s">
        <v>325</v>
      </c>
      <c r="D71" s="151">
        <v>241.31</v>
      </c>
      <c r="E71" s="151"/>
      <c r="F71" s="151">
        <v>241.31</v>
      </c>
    </row>
    <row r="72" spans="1:6" ht="12" customHeight="1">
      <c r="A72" s="149" t="s">
        <v>67</v>
      </c>
      <c r="B72" s="149" t="s">
        <v>67</v>
      </c>
      <c r="C72" s="150" t="s">
        <v>326</v>
      </c>
      <c r="D72" s="151">
        <v>96.12</v>
      </c>
      <c r="E72" s="151"/>
      <c r="F72" s="151">
        <v>96.12</v>
      </c>
    </row>
    <row r="73" spans="1:6" ht="12" customHeight="1">
      <c r="A73" s="149" t="s">
        <v>67</v>
      </c>
      <c r="B73" s="149" t="s">
        <v>67</v>
      </c>
      <c r="C73" s="150" t="s">
        <v>124</v>
      </c>
      <c r="D73" s="151">
        <v>145.19</v>
      </c>
      <c r="E73" s="151"/>
      <c r="F73" s="151">
        <v>145.19</v>
      </c>
    </row>
    <row r="74" spans="1:6" ht="12" customHeight="1">
      <c r="A74" s="149" t="s">
        <v>125</v>
      </c>
      <c r="B74" s="149"/>
      <c r="C74" s="150" t="s">
        <v>54</v>
      </c>
      <c r="D74" s="151">
        <v>859.18</v>
      </c>
      <c r="E74" s="151">
        <v>859.18</v>
      </c>
      <c r="F74" s="151"/>
    </row>
    <row r="75" spans="1:6" ht="12" customHeight="1">
      <c r="A75" s="149"/>
      <c r="B75" s="149" t="s">
        <v>341</v>
      </c>
      <c r="C75" s="150" t="s">
        <v>327</v>
      </c>
      <c r="D75" s="151">
        <v>253.03</v>
      </c>
      <c r="E75" s="151">
        <v>253.03</v>
      </c>
      <c r="F75" s="151"/>
    </row>
    <row r="76" spans="1:6" ht="12" customHeight="1">
      <c r="A76" s="149" t="s">
        <v>67</v>
      </c>
      <c r="B76" s="149" t="s">
        <v>67</v>
      </c>
      <c r="C76" s="150" t="s">
        <v>328</v>
      </c>
      <c r="D76" s="151">
        <v>208.6</v>
      </c>
      <c r="E76" s="151">
        <v>208.6</v>
      </c>
      <c r="F76" s="151"/>
    </row>
    <row r="77" spans="1:6" ht="12" customHeight="1">
      <c r="A77" s="149" t="s">
        <v>67</v>
      </c>
      <c r="B77" s="149" t="s">
        <v>67</v>
      </c>
      <c r="C77" s="150" t="s">
        <v>329</v>
      </c>
      <c r="D77" s="151">
        <v>44.43</v>
      </c>
      <c r="E77" s="151">
        <v>44.43</v>
      </c>
      <c r="F77" s="151"/>
    </row>
    <row r="78" spans="1:6" ht="42" customHeight="1">
      <c r="A78" s="149"/>
      <c r="B78" s="149" t="s">
        <v>342</v>
      </c>
      <c r="C78" s="150" t="s">
        <v>330</v>
      </c>
      <c r="D78" s="151">
        <v>561.3</v>
      </c>
      <c r="E78" s="151">
        <v>561.3</v>
      </c>
      <c r="F78" s="151"/>
    </row>
    <row r="79" spans="1:6" ht="12.75" customHeight="1">
      <c r="A79" s="149" t="s">
        <v>67</v>
      </c>
      <c r="B79" s="149" t="s">
        <v>67</v>
      </c>
      <c r="C79" s="150" t="s">
        <v>331</v>
      </c>
      <c r="D79" s="151">
        <v>4.44</v>
      </c>
      <c r="E79" s="151">
        <v>4.44</v>
      </c>
      <c r="F79" s="151"/>
    </row>
    <row r="80" spans="1:6" ht="12.75" customHeight="1">
      <c r="A80" s="149" t="s">
        <v>67</v>
      </c>
      <c r="B80" s="149" t="s">
        <v>67</v>
      </c>
      <c r="C80" s="150" t="s">
        <v>332</v>
      </c>
      <c r="D80" s="151">
        <v>556.86</v>
      </c>
      <c r="E80" s="151">
        <v>556.86</v>
      </c>
      <c r="F80" s="151"/>
    </row>
    <row r="81" spans="1:6" ht="12.75" customHeight="1">
      <c r="A81" s="149"/>
      <c r="B81" s="149" t="s">
        <v>343</v>
      </c>
      <c r="C81" s="150" t="s">
        <v>333</v>
      </c>
      <c r="D81" s="151">
        <v>0.81</v>
      </c>
      <c r="E81" s="151">
        <v>0.81</v>
      </c>
      <c r="F81" s="151"/>
    </row>
    <row r="82" spans="1:6" ht="12.75" customHeight="1">
      <c r="A82" s="149" t="s">
        <v>67</v>
      </c>
      <c r="B82" s="149" t="s">
        <v>67</v>
      </c>
      <c r="C82" s="150" t="s">
        <v>126</v>
      </c>
      <c r="D82" s="151">
        <v>0.81</v>
      </c>
      <c r="E82" s="151">
        <v>0.81</v>
      </c>
      <c r="F82" s="151"/>
    </row>
    <row r="83" spans="1:6" ht="12.75" customHeight="1">
      <c r="A83" s="149"/>
      <c r="B83" s="149" t="s">
        <v>348</v>
      </c>
      <c r="C83" s="150" t="s">
        <v>334</v>
      </c>
      <c r="D83" s="151">
        <v>36.7</v>
      </c>
      <c r="E83" s="151">
        <v>36.7</v>
      </c>
      <c r="F83" s="151"/>
    </row>
    <row r="84" spans="1:6" ht="12.75" customHeight="1">
      <c r="A84" s="149" t="s">
        <v>67</v>
      </c>
      <c r="B84" s="149" t="s">
        <v>67</v>
      </c>
      <c r="C84" s="150" t="s">
        <v>335</v>
      </c>
      <c r="D84" s="151">
        <v>10.13</v>
      </c>
      <c r="E84" s="151">
        <v>10.13</v>
      </c>
      <c r="F84" s="151"/>
    </row>
    <row r="85" spans="1:6" ht="12.75" customHeight="1">
      <c r="A85" s="149" t="s">
        <v>67</v>
      </c>
      <c r="B85" s="149" t="s">
        <v>67</v>
      </c>
      <c r="C85" s="150" t="s">
        <v>336</v>
      </c>
      <c r="D85" s="151">
        <v>26.57</v>
      </c>
      <c r="E85" s="151">
        <v>26.57</v>
      </c>
      <c r="F85" s="151"/>
    </row>
    <row r="86" spans="1:6" ht="12.75" customHeight="1">
      <c r="A86" s="149"/>
      <c r="B86" s="149" t="s">
        <v>360</v>
      </c>
      <c r="C86" s="150" t="s">
        <v>337</v>
      </c>
      <c r="D86" s="151">
        <v>7.34</v>
      </c>
      <c r="E86" s="151">
        <v>7.34</v>
      </c>
      <c r="F86" s="151"/>
    </row>
    <row r="87" spans="1:6" ht="12.75" customHeight="1">
      <c r="A87" s="149" t="s">
        <v>67</v>
      </c>
      <c r="B87" s="149" t="s">
        <v>67</v>
      </c>
      <c r="C87" s="150" t="s">
        <v>338</v>
      </c>
      <c r="D87" s="151">
        <v>7.34</v>
      </c>
      <c r="E87" s="151">
        <v>7.34</v>
      </c>
      <c r="F87" s="151"/>
    </row>
  </sheetData>
  <sheetProtection formatCells="0" formatColumns="0" formatRows="0"/>
  <mergeCells count="5">
    <mergeCell ref="A1:F1"/>
    <mergeCell ref="A3:C3"/>
    <mergeCell ref="A4:B4"/>
    <mergeCell ref="D4:F4"/>
    <mergeCell ref="C4:C5"/>
  </mergeCells>
  <printOptions horizontalCentered="1" verticalCentered="1"/>
  <pageMargins left="0" right="0" top="0.39" bottom="0.39" header="0" footer="0"/>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M25"/>
  <sheetViews>
    <sheetView showGridLines="0" showZeros="0" zoomScalePageLayoutView="0" workbookViewId="0" topLeftCell="A1">
      <selection activeCell="F19" sqref="F19"/>
    </sheetView>
  </sheetViews>
  <sheetFormatPr defaultColWidth="9.33203125" defaultRowHeight="12.75" customHeight="1"/>
  <cols>
    <col min="1" max="1" width="21.5" style="0" customWidth="1"/>
    <col min="2" max="4" width="6.83203125" style="0" customWidth="1"/>
    <col min="5" max="5" width="30.5" style="0" bestFit="1" customWidth="1"/>
    <col min="6" max="6" width="14" style="0" customWidth="1"/>
    <col min="7" max="13" width="13" style="0" customWidth="1"/>
  </cols>
  <sheetData>
    <row r="1" spans="1:13" s="269" customFormat="1" ht="27">
      <c r="A1" s="476" t="s">
        <v>911</v>
      </c>
      <c r="B1" s="476"/>
      <c r="C1" s="476"/>
      <c r="D1" s="476"/>
      <c r="E1" s="476"/>
      <c r="F1" s="476"/>
      <c r="G1" s="476"/>
      <c r="H1" s="476"/>
      <c r="I1" s="476"/>
      <c r="J1" s="476"/>
      <c r="K1" s="476"/>
      <c r="L1" s="476"/>
      <c r="M1" s="476"/>
    </row>
    <row r="2" spans="1:13" s="231" customFormat="1" ht="17.25" customHeight="1">
      <c r="A2" s="270"/>
      <c r="B2" s="271"/>
      <c r="C2" s="271"/>
      <c r="D2" s="271"/>
      <c r="E2" s="271"/>
      <c r="F2" s="271"/>
      <c r="G2" s="271"/>
      <c r="H2" s="271"/>
      <c r="L2" s="270"/>
      <c r="M2" s="272" t="s">
        <v>127</v>
      </c>
    </row>
    <row r="3" spans="1:13" ht="18.75" customHeight="1">
      <c r="A3" s="477" t="s">
        <v>193</v>
      </c>
      <c r="B3" s="477"/>
      <c r="C3" s="477"/>
      <c r="D3" s="247"/>
      <c r="E3" s="247"/>
      <c r="F3" s="247"/>
      <c r="G3" s="247"/>
      <c r="H3" s="247"/>
      <c r="K3" s="231"/>
      <c r="L3" s="440" t="s">
        <v>24</v>
      </c>
      <c r="M3" s="440"/>
    </row>
    <row r="4" spans="1:13" s="235" customFormat="1" ht="27" customHeight="1">
      <c r="A4" s="457" t="s">
        <v>44</v>
      </c>
      <c r="B4" s="457" t="s">
        <v>57</v>
      </c>
      <c r="C4" s="457"/>
      <c r="D4" s="457"/>
      <c r="E4" s="458" t="s">
        <v>58</v>
      </c>
      <c r="F4" s="458" t="s">
        <v>87</v>
      </c>
      <c r="G4" s="458"/>
      <c r="H4" s="458"/>
      <c r="I4" s="458"/>
      <c r="J4" s="458"/>
      <c r="K4" s="458"/>
      <c r="L4" s="458"/>
      <c r="M4" s="458"/>
    </row>
    <row r="5" spans="1:13" s="235" customFormat="1" ht="27" customHeight="1">
      <c r="A5" s="457"/>
      <c r="B5" s="248" t="s">
        <v>59</v>
      </c>
      <c r="C5" s="248" t="s">
        <v>60</v>
      </c>
      <c r="D5" s="249" t="s">
        <v>61</v>
      </c>
      <c r="E5" s="458"/>
      <c r="F5" s="249" t="s">
        <v>47</v>
      </c>
      <c r="G5" s="234" t="s">
        <v>89</v>
      </c>
      <c r="H5" s="234" t="s">
        <v>90</v>
      </c>
      <c r="I5" s="234" t="s">
        <v>91</v>
      </c>
      <c r="J5" s="234" t="s">
        <v>92</v>
      </c>
      <c r="K5" s="234" t="s">
        <v>93</v>
      </c>
      <c r="L5" s="234" t="s">
        <v>94</v>
      </c>
      <c r="M5" s="234" t="s">
        <v>95</v>
      </c>
    </row>
    <row r="6" spans="1:13" s="235" customFormat="1" ht="24" customHeight="1">
      <c r="A6" s="251"/>
      <c r="B6" s="252"/>
      <c r="C6" s="252"/>
      <c r="D6" s="252"/>
      <c r="E6" s="253" t="s">
        <v>47</v>
      </c>
      <c r="F6" s="273">
        <f>F8+F11+F19</f>
        <v>73.84</v>
      </c>
      <c r="G6" s="273">
        <f aca="true" t="shared" si="0" ref="G6:M6">G8+G11+G19</f>
        <v>4.72</v>
      </c>
      <c r="H6" s="273">
        <f t="shared" si="0"/>
        <v>49.15</v>
      </c>
      <c r="I6" s="273">
        <f t="shared" si="0"/>
        <v>12.79</v>
      </c>
      <c r="J6" s="273">
        <f t="shared" si="0"/>
        <v>7.18</v>
      </c>
      <c r="K6" s="273">
        <f t="shared" si="0"/>
        <v>0</v>
      </c>
      <c r="L6" s="273">
        <f t="shared" si="0"/>
        <v>0</v>
      </c>
      <c r="M6" s="273">
        <f t="shared" si="0"/>
        <v>0</v>
      </c>
    </row>
    <row r="7" spans="1:13" s="235" customFormat="1" ht="24" customHeight="1">
      <c r="A7" s="251" t="s">
        <v>528</v>
      </c>
      <c r="B7" s="252"/>
      <c r="C7" s="252"/>
      <c r="D7" s="252"/>
      <c r="E7" s="253"/>
      <c r="F7" s="273">
        <f>F8</f>
        <v>0.54</v>
      </c>
      <c r="G7" s="273">
        <f>G8</f>
        <v>0</v>
      </c>
      <c r="H7" s="273">
        <f>H8</f>
        <v>0.54</v>
      </c>
      <c r="I7" s="273"/>
      <c r="J7" s="273"/>
      <c r="K7" s="273"/>
      <c r="L7" s="273"/>
      <c r="M7" s="273"/>
    </row>
    <row r="8" spans="1:13" s="235" customFormat="1" ht="24" customHeight="1">
      <c r="A8" s="255"/>
      <c r="B8" s="256" t="s">
        <v>901</v>
      </c>
      <c r="C8" s="256"/>
      <c r="D8" s="256"/>
      <c r="E8" s="262" t="s">
        <v>912</v>
      </c>
      <c r="F8" s="263">
        <f>SUM(G8:J8)</f>
        <v>0.54</v>
      </c>
      <c r="G8" s="263"/>
      <c r="H8" s="263">
        <v>0.54</v>
      </c>
      <c r="I8" s="259"/>
      <c r="J8" s="259"/>
      <c r="K8" s="261"/>
      <c r="L8" s="261"/>
      <c r="M8" s="261"/>
    </row>
    <row r="9" spans="1:13" s="235" customFormat="1" ht="24" customHeight="1">
      <c r="A9" s="255"/>
      <c r="B9" s="256" t="s">
        <v>901</v>
      </c>
      <c r="C9" s="256" t="s">
        <v>913</v>
      </c>
      <c r="D9" s="256"/>
      <c r="E9" s="262" t="s">
        <v>914</v>
      </c>
      <c r="F9" s="263">
        <v>0.54</v>
      </c>
      <c r="G9" s="263"/>
      <c r="H9" s="263">
        <v>0.54</v>
      </c>
      <c r="I9" s="259"/>
      <c r="J9" s="259"/>
      <c r="K9" s="261"/>
      <c r="L9" s="261"/>
      <c r="M9" s="261"/>
    </row>
    <row r="10" spans="1:13" s="235" customFormat="1" ht="24" customHeight="1">
      <c r="A10" s="255"/>
      <c r="B10" s="256" t="s">
        <v>901</v>
      </c>
      <c r="C10" s="256" t="s">
        <v>913</v>
      </c>
      <c r="D10" s="256" t="s">
        <v>902</v>
      </c>
      <c r="E10" s="262" t="s">
        <v>915</v>
      </c>
      <c r="F10" s="263">
        <v>0.54</v>
      </c>
      <c r="G10" s="263"/>
      <c r="H10" s="263">
        <v>0.54</v>
      </c>
      <c r="I10" s="259"/>
      <c r="J10" s="259"/>
      <c r="K10" s="261"/>
      <c r="L10" s="261"/>
      <c r="M10" s="261"/>
    </row>
    <row r="11" spans="1:13" ht="20.25" customHeight="1">
      <c r="A11" s="251" t="s">
        <v>748</v>
      </c>
      <c r="B11" s="252"/>
      <c r="C11" s="252"/>
      <c r="D11" s="252"/>
      <c r="E11" s="274"/>
      <c r="F11" s="275">
        <f>F12+F16</f>
        <v>25.3</v>
      </c>
      <c r="G11" s="275">
        <f aca="true" t="shared" si="1" ref="G11:M11">G12+G16</f>
        <v>0</v>
      </c>
      <c r="H11" s="275">
        <f t="shared" si="1"/>
        <v>18.18</v>
      </c>
      <c r="I11" s="275">
        <f t="shared" si="1"/>
        <v>7.12</v>
      </c>
      <c r="J11" s="265">
        <f t="shared" si="1"/>
        <v>0</v>
      </c>
      <c r="K11" s="265">
        <f t="shared" si="1"/>
        <v>0</v>
      </c>
      <c r="L11" s="265">
        <f t="shared" si="1"/>
        <v>0</v>
      </c>
      <c r="M11" s="265">
        <f t="shared" si="1"/>
        <v>0</v>
      </c>
    </row>
    <row r="12" spans="1:13" ht="20.25" customHeight="1">
      <c r="A12" s="255"/>
      <c r="B12" s="276">
        <v>205</v>
      </c>
      <c r="C12" s="276"/>
      <c r="D12" s="276"/>
      <c r="E12" s="276" t="s">
        <v>276</v>
      </c>
      <c r="F12" s="265">
        <f>F13</f>
        <v>18.18</v>
      </c>
      <c r="G12" s="265"/>
      <c r="H12" s="265">
        <v>18.18</v>
      </c>
      <c r="I12" s="265"/>
      <c r="J12" s="265"/>
      <c r="K12" s="277"/>
      <c r="L12" s="277"/>
      <c r="M12" s="277"/>
    </row>
    <row r="13" spans="1:13" ht="20.25" customHeight="1">
      <c r="A13" s="255"/>
      <c r="B13" s="276"/>
      <c r="C13" s="276">
        <v>1</v>
      </c>
      <c r="D13" s="276"/>
      <c r="E13" s="276" t="s">
        <v>916</v>
      </c>
      <c r="F13" s="265">
        <f>F14+F15</f>
        <v>18.18</v>
      </c>
      <c r="G13" s="265"/>
      <c r="H13" s="265">
        <v>18.18</v>
      </c>
      <c r="I13" s="265"/>
      <c r="J13" s="265"/>
      <c r="K13" s="277"/>
      <c r="L13" s="277"/>
      <c r="M13" s="277"/>
    </row>
    <row r="14" spans="1:13" ht="20.25" customHeight="1">
      <c r="A14" s="255"/>
      <c r="B14" s="276"/>
      <c r="C14" s="276"/>
      <c r="D14" s="276">
        <v>1</v>
      </c>
      <c r="E14" s="276" t="s">
        <v>917</v>
      </c>
      <c r="F14" s="265">
        <v>5.92</v>
      </c>
      <c r="G14" s="265"/>
      <c r="H14" s="265">
        <v>5.92</v>
      </c>
      <c r="I14" s="265"/>
      <c r="J14" s="265"/>
      <c r="K14" s="277"/>
      <c r="L14" s="277"/>
      <c r="M14" s="277"/>
    </row>
    <row r="15" spans="1:13" ht="20.25" customHeight="1">
      <c r="A15" s="255"/>
      <c r="B15" s="276"/>
      <c r="C15" s="276"/>
      <c r="D15" s="276">
        <v>99</v>
      </c>
      <c r="E15" s="276" t="s">
        <v>481</v>
      </c>
      <c r="F15" s="265">
        <v>12.26</v>
      </c>
      <c r="G15" s="265"/>
      <c r="H15" s="265">
        <v>12.26</v>
      </c>
      <c r="I15" s="265"/>
      <c r="J15" s="265"/>
      <c r="K15" s="277"/>
      <c r="L15" s="277"/>
      <c r="M15" s="277"/>
    </row>
    <row r="16" spans="1:13" ht="20.25" customHeight="1">
      <c r="A16" s="255"/>
      <c r="B16" s="276">
        <v>208</v>
      </c>
      <c r="C16" s="276"/>
      <c r="D16" s="276"/>
      <c r="E16" s="276" t="s">
        <v>65</v>
      </c>
      <c r="F16" s="265">
        <v>7.12</v>
      </c>
      <c r="G16" s="265"/>
      <c r="H16" s="265"/>
      <c r="I16" s="265">
        <v>7.12</v>
      </c>
      <c r="J16" s="265"/>
      <c r="K16" s="277"/>
      <c r="L16" s="277"/>
      <c r="M16" s="277"/>
    </row>
    <row r="17" spans="1:13" ht="20.25" customHeight="1">
      <c r="A17" s="255"/>
      <c r="B17" s="276"/>
      <c r="C17" s="276">
        <v>5</v>
      </c>
      <c r="D17" s="276"/>
      <c r="E17" s="276" t="s">
        <v>918</v>
      </c>
      <c r="F17" s="265">
        <v>7.12</v>
      </c>
      <c r="G17" s="265"/>
      <c r="H17" s="265"/>
      <c r="I17" s="265">
        <v>7.12</v>
      </c>
      <c r="J17" s="265"/>
      <c r="K17" s="277"/>
      <c r="L17" s="277"/>
      <c r="M17" s="277"/>
    </row>
    <row r="18" spans="1:13" ht="20.25" customHeight="1">
      <c r="A18" s="255"/>
      <c r="B18" s="276"/>
      <c r="C18" s="276"/>
      <c r="D18" s="276">
        <v>1</v>
      </c>
      <c r="E18" s="276" t="s">
        <v>919</v>
      </c>
      <c r="F18" s="265">
        <v>7.12</v>
      </c>
      <c r="G18" s="265"/>
      <c r="H18" s="265"/>
      <c r="I18" s="265">
        <v>7.12</v>
      </c>
      <c r="J18" s="265"/>
      <c r="K18" s="266"/>
      <c r="L18" s="266"/>
      <c r="M18" s="266"/>
    </row>
    <row r="19" spans="1:13" ht="20.25" customHeight="1">
      <c r="A19" s="251" t="s">
        <v>812</v>
      </c>
      <c r="B19" s="278"/>
      <c r="C19" s="278"/>
      <c r="D19" s="278"/>
      <c r="E19" s="278"/>
      <c r="F19" s="275">
        <f>F20+F23</f>
        <v>48</v>
      </c>
      <c r="G19" s="275">
        <f aca="true" t="shared" si="2" ref="G19:M19">G20+G23</f>
        <v>4.72</v>
      </c>
      <c r="H19" s="275">
        <f t="shared" si="2"/>
        <v>30.43</v>
      </c>
      <c r="I19" s="275">
        <f t="shared" si="2"/>
        <v>5.67</v>
      </c>
      <c r="J19" s="275">
        <f t="shared" si="2"/>
        <v>7.18</v>
      </c>
      <c r="K19" s="275">
        <f t="shared" si="2"/>
        <v>0</v>
      </c>
      <c r="L19" s="265">
        <f t="shared" si="2"/>
        <v>0</v>
      </c>
      <c r="M19" s="265">
        <f t="shared" si="2"/>
        <v>0</v>
      </c>
    </row>
    <row r="20" spans="1:13" ht="20.25" customHeight="1">
      <c r="A20" s="255"/>
      <c r="B20" s="256" t="s">
        <v>901</v>
      </c>
      <c r="C20" s="256"/>
      <c r="D20" s="256"/>
      <c r="E20" s="279" t="s">
        <v>276</v>
      </c>
      <c r="F20" s="265">
        <f aca="true" t="shared" si="3" ref="F20:F25">SUM(G20:J20)</f>
        <v>42.33</v>
      </c>
      <c r="G20" s="265">
        <v>4.72</v>
      </c>
      <c r="H20" s="265">
        <v>30.43</v>
      </c>
      <c r="I20" s="265"/>
      <c r="J20" s="265">
        <v>7.18</v>
      </c>
      <c r="K20" s="266"/>
      <c r="L20" s="266"/>
      <c r="M20" s="266"/>
    </row>
    <row r="21" spans="1:13" ht="20.25" customHeight="1">
      <c r="A21" s="255"/>
      <c r="B21" s="256"/>
      <c r="C21" s="256" t="s">
        <v>902</v>
      </c>
      <c r="D21" s="256"/>
      <c r="E21" s="279" t="s">
        <v>187</v>
      </c>
      <c r="F21" s="265">
        <f t="shared" si="3"/>
        <v>42.33</v>
      </c>
      <c r="G21" s="265">
        <v>4.72</v>
      </c>
      <c r="H21" s="265">
        <v>30.43</v>
      </c>
      <c r="I21" s="265"/>
      <c r="J21" s="265">
        <v>7.18</v>
      </c>
      <c r="K21" s="266"/>
      <c r="L21" s="266"/>
      <c r="M21" s="266"/>
    </row>
    <row r="22" spans="1:13" ht="20.25" customHeight="1">
      <c r="A22" s="255"/>
      <c r="B22" s="256"/>
      <c r="C22" s="256"/>
      <c r="D22" s="256" t="s">
        <v>920</v>
      </c>
      <c r="E22" s="279" t="s">
        <v>198</v>
      </c>
      <c r="F22" s="265">
        <f t="shared" si="3"/>
        <v>42.33</v>
      </c>
      <c r="G22" s="265">
        <v>4.72</v>
      </c>
      <c r="H22" s="265">
        <v>30.43</v>
      </c>
      <c r="I22" s="265"/>
      <c r="J22" s="265">
        <v>7.18</v>
      </c>
      <c r="K22" s="266"/>
      <c r="L22" s="266"/>
      <c r="M22" s="266"/>
    </row>
    <row r="23" spans="1:13" ht="20.25" customHeight="1">
      <c r="A23" s="255"/>
      <c r="B23" s="256" t="s">
        <v>921</v>
      </c>
      <c r="C23" s="256"/>
      <c r="D23" s="256"/>
      <c r="E23" s="279" t="s">
        <v>65</v>
      </c>
      <c r="F23" s="265">
        <v>5.67</v>
      </c>
      <c r="G23" s="265"/>
      <c r="H23" s="265"/>
      <c r="I23" s="265">
        <v>5.67</v>
      </c>
      <c r="J23" s="265"/>
      <c r="K23" s="266"/>
      <c r="L23" s="266"/>
      <c r="M23" s="266"/>
    </row>
    <row r="24" spans="1:13" ht="20.25" customHeight="1">
      <c r="A24" s="255"/>
      <c r="B24" s="256"/>
      <c r="C24" s="256" t="s">
        <v>922</v>
      </c>
      <c r="D24" s="256"/>
      <c r="E24" s="279" t="s">
        <v>31</v>
      </c>
      <c r="F24" s="265">
        <v>5.67</v>
      </c>
      <c r="G24" s="265"/>
      <c r="H24" s="265"/>
      <c r="I24" s="265">
        <v>5.67</v>
      </c>
      <c r="J24" s="265"/>
      <c r="K24" s="266"/>
      <c r="L24" s="266"/>
      <c r="M24" s="266"/>
    </row>
    <row r="25" spans="1:13" ht="20.25" customHeight="1">
      <c r="A25" s="255"/>
      <c r="B25" s="256"/>
      <c r="C25" s="256"/>
      <c r="D25" s="256" t="s">
        <v>902</v>
      </c>
      <c r="E25" s="279" t="s">
        <v>33</v>
      </c>
      <c r="F25" s="265">
        <f t="shared" si="3"/>
        <v>5.67</v>
      </c>
      <c r="G25" s="265"/>
      <c r="H25" s="265"/>
      <c r="I25" s="265">
        <v>5.67</v>
      </c>
      <c r="J25" s="265"/>
      <c r="K25" s="266"/>
      <c r="L25" s="266"/>
      <c r="M25" s="266"/>
    </row>
  </sheetData>
  <sheetProtection/>
  <mergeCells count="7">
    <mergeCell ref="A1:M1"/>
    <mergeCell ref="A3:C3"/>
    <mergeCell ref="L3:M3"/>
    <mergeCell ref="B4:D4"/>
    <mergeCell ref="F4:M4"/>
    <mergeCell ref="A4:A5"/>
    <mergeCell ref="E4:E5"/>
  </mergeCells>
  <printOptions horizontalCentered="1" verticalCentered="1"/>
  <pageMargins left="0" right="0" top="0" bottom="0.98" header="0" footer="0.51"/>
  <pageSetup horizontalDpi="600" verticalDpi="600" orientation="landscape" paperSize="9" r:id="rId1"/>
</worksheet>
</file>

<file path=xl/worksheets/sheet35.xml><?xml version="1.0" encoding="utf-8"?>
<worksheet xmlns="http://schemas.openxmlformats.org/spreadsheetml/2006/main" xmlns:r="http://schemas.openxmlformats.org/officeDocument/2006/relationships">
  <dimension ref="A1:M20"/>
  <sheetViews>
    <sheetView showGridLines="0" showZeros="0" zoomScalePageLayoutView="0" workbookViewId="0" topLeftCell="A1">
      <selection activeCell="A13" sqref="A13:IV13"/>
    </sheetView>
  </sheetViews>
  <sheetFormatPr defaultColWidth="9.33203125" defaultRowHeight="11.25"/>
  <cols>
    <col min="1" max="1" width="24.16015625" style="27" customWidth="1"/>
    <col min="2" max="4" width="7.16015625" style="27" customWidth="1"/>
    <col min="5" max="5" width="11.5" style="27" bestFit="1" customWidth="1"/>
    <col min="6" max="10" width="14.33203125" style="27" customWidth="1"/>
    <col min="11" max="16384" width="9.33203125" style="27" customWidth="1"/>
  </cols>
  <sheetData>
    <row r="1" spans="1:13" ht="35.25" customHeight="1">
      <c r="A1" s="467" t="s">
        <v>128</v>
      </c>
      <c r="B1" s="467"/>
      <c r="C1" s="467"/>
      <c r="D1" s="467"/>
      <c r="E1" s="467"/>
      <c r="F1" s="467"/>
      <c r="G1" s="467"/>
      <c r="H1" s="467"/>
      <c r="I1" s="467"/>
      <c r="J1" s="467"/>
      <c r="K1" s="467"/>
      <c r="L1" s="467"/>
      <c r="M1" s="467"/>
    </row>
    <row r="2" spans="12:13" ht="15.75" customHeight="1">
      <c r="L2" s="480" t="s">
        <v>129</v>
      </c>
      <c r="M2" s="480"/>
    </row>
    <row r="3" spans="1:13" ht="22.5" customHeight="1">
      <c r="A3" s="469" t="s">
        <v>193</v>
      </c>
      <c r="B3" s="469"/>
      <c r="C3" s="469"/>
      <c r="D3" s="58"/>
      <c r="E3" s="58"/>
      <c r="F3" s="58"/>
      <c r="G3" s="58"/>
      <c r="H3" s="58"/>
      <c r="L3" s="481" t="s">
        <v>24</v>
      </c>
      <c r="M3" s="481"/>
    </row>
    <row r="4" spans="1:13" s="26" customFormat="1" ht="24" customHeight="1">
      <c r="A4" s="455" t="s">
        <v>44</v>
      </c>
      <c r="B4" s="455" t="s">
        <v>57</v>
      </c>
      <c r="C4" s="455"/>
      <c r="D4" s="455"/>
      <c r="E4" s="475" t="s">
        <v>58</v>
      </c>
      <c r="F4" s="475" t="s">
        <v>87</v>
      </c>
      <c r="G4" s="475"/>
      <c r="H4" s="475"/>
      <c r="I4" s="475"/>
      <c r="J4" s="475"/>
      <c r="K4" s="475"/>
      <c r="L4" s="475"/>
      <c r="M4" s="475"/>
    </row>
    <row r="5" spans="1:13" s="26" customFormat="1" ht="40.5" customHeight="1">
      <c r="A5" s="455"/>
      <c r="B5" s="35" t="s">
        <v>59</v>
      </c>
      <c r="C5" s="35" t="s">
        <v>60</v>
      </c>
      <c r="D5" s="34" t="s">
        <v>61</v>
      </c>
      <c r="E5" s="475"/>
      <c r="F5" s="34" t="s">
        <v>47</v>
      </c>
      <c r="G5" s="17" t="s">
        <v>89</v>
      </c>
      <c r="H5" s="17" t="s">
        <v>90</v>
      </c>
      <c r="I5" s="17" t="s">
        <v>91</v>
      </c>
      <c r="J5" s="17" t="s">
        <v>92</v>
      </c>
      <c r="K5" s="17" t="s">
        <v>93</v>
      </c>
      <c r="L5" s="17" t="s">
        <v>94</v>
      </c>
      <c r="M5" s="17" t="s">
        <v>95</v>
      </c>
    </row>
    <row r="6" spans="1:13" s="26" customFormat="1" ht="23.25" customHeight="1">
      <c r="A6" s="59"/>
      <c r="B6" s="60"/>
      <c r="C6" s="60"/>
      <c r="D6" s="60"/>
      <c r="E6" s="61" t="s">
        <v>47</v>
      </c>
      <c r="F6" s="62">
        <f aca="true" t="shared" si="0" ref="F6:F12">SUM(G6:J6)</f>
        <v>0</v>
      </c>
      <c r="G6" s="62">
        <f>SUM(G7:G12)</f>
        <v>0</v>
      </c>
      <c r="H6" s="62">
        <f>SUM(H7:H12)</f>
        <v>0</v>
      </c>
      <c r="I6" s="62">
        <f>SUM(I7:I12)</f>
        <v>0</v>
      </c>
      <c r="J6" s="62">
        <f>SUM(J7:J12)</f>
        <v>0</v>
      </c>
      <c r="K6" s="64"/>
      <c r="L6" s="64"/>
      <c r="M6" s="65"/>
    </row>
    <row r="7" spans="1:13" s="26" customFormat="1" ht="23.25" customHeight="1">
      <c r="A7" s="48"/>
      <c r="B7" s="25"/>
      <c r="C7" s="25"/>
      <c r="D7" s="25"/>
      <c r="E7" s="47"/>
      <c r="F7" s="55">
        <f t="shared" si="0"/>
        <v>0</v>
      </c>
      <c r="G7" s="55"/>
      <c r="H7" s="55"/>
      <c r="I7" s="55"/>
      <c r="J7" s="55"/>
      <c r="K7" s="43"/>
      <c r="L7" s="43"/>
      <c r="M7" s="43"/>
    </row>
    <row r="8" spans="1:13" s="26" customFormat="1" ht="23.25" customHeight="1">
      <c r="A8" s="48"/>
      <c r="B8" s="25"/>
      <c r="C8" s="25"/>
      <c r="D8" s="25"/>
      <c r="E8" s="47"/>
      <c r="F8" s="55">
        <f t="shared" si="0"/>
        <v>0</v>
      </c>
      <c r="G8" s="55"/>
      <c r="H8" s="55"/>
      <c r="I8" s="55"/>
      <c r="J8" s="55"/>
      <c r="K8" s="43"/>
      <c r="L8" s="43"/>
      <c r="M8" s="43"/>
    </row>
    <row r="9" spans="1:13" s="26" customFormat="1" ht="23.25" customHeight="1">
      <c r="A9" s="48"/>
      <c r="B9" s="25"/>
      <c r="C9" s="25"/>
      <c r="D9" s="25"/>
      <c r="E9" s="47"/>
      <c r="F9" s="55">
        <f t="shared" si="0"/>
        <v>0</v>
      </c>
      <c r="G9" s="55"/>
      <c r="H9" s="55"/>
      <c r="I9" s="55"/>
      <c r="J9" s="55"/>
      <c r="K9" s="43"/>
      <c r="L9" s="43"/>
      <c r="M9" s="43"/>
    </row>
    <row r="10" spans="1:13" s="26" customFormat="1" ht="23.25" customHeight="1">
      <c r="A10" s="48"/>
      <c r="B10" s="25"/>
      <c r="C10" s="25"/>
      <c r="D10" s="25"/>
      <c r="E10" s="47"/>
      <c r="F10" s="55">
        <f t="shared" si="0"/>
        <v>0</v>
      </c>
      <c r="G10" s="55"/>
      <c r="H10" s="55"/>
      <c r="I10" s="55"/>
      <c r="J10" s="55"/>
      <c r="K10" s="43"/>
      <c r="L10" s="43"/>
      <c r="M10" s="43"/>
    </row>
    <row r="11" spans="1:13" s="26" customFormat="1" ht="23.25" customHeight="1">
      <c r="A11" s="48"/>
      <c r="B11" s="25"/>
      <c r="C11" s="25"/>
      <c r="D11" s="25"/>
      <c r="E11" s="47"/>
      <c r="F11" s="55">
        <f t="shared" si="0"/>
        <v>0</v>
      </c>
      <c r="G11" s="55"/>
      <c r="H11" s="55"/>
      <c r="I11" s="55"/>
      <c r="J11" s="55"/>
      <c r="K11" s="43"/>
      <c r="L11" s="43"/>
      <c r="M11" s="43"/>
    </row>
    <row r="12" spans="1:13" s="26" customFormat="1" ht="23.25" customHeight="1">
      <c r="A12" s="48"/>
      <c r="B12" s="25"/>
      <c r="C12" s="25"/>
      <c r="D12" s="25"/>
      <c r="E12" s="47"/>
      <c r="F12" s="55">
        <f t="shared" si="0"/>
        <v>0</v>
      </c>
      <c r="G12" s="55"/>
      <c r="H12" s="55"/>
      <c r="I12" s="55"/>
      <c r="J12" s="55"/>
      <c r="K12" s="43"/>
      <c r="L12" s="43"/>
      <c r="M12" s="43"/>
    </row>
    <row r="13" spans="1:10" ht="12">
      <c r="A13" s="41" t="s">
        <v>361</v>
      </c>
      <c r="B13" s="41"/>
      <c r="C13" s="41"/>
      <c r="D13" s="41"/>
      <c r="E13" s="41"/>
      <c r="F13" s="41"/>
      <c r="G13" s="41"/>
      <c r="H13" s="41"/>
      <c r="I13" s="41"/>
      <c r="J13" s="41"/>
    </row>
    <row r="14" spans="1:13" ht="14.25">
      <c r="A14" s="478"/>
      <c r="B14" s="479"/>
      <c r="C14" s="479"/>
      <c r="D14" s="479"/>
      <c r="E14" s="479"/>
      <c r="F14" s="479"/>
      <c r="G14" s="479"/>
      <c r="H14" s="479"/>
      <c r="I14" s="479"/>
      <c r="J14" s="479"/>
      <c r="K14" s="479"/>
      <c r="L14" s="479"/>
      <c r="M14" s="479"/>
    </row>
    <row r="15" ht="12">
      <c r="E15" s="41"/>
    </row>
    <row r="19" ht="12">
      <c r="G19" s="41"/>
    </row>
    <row r="20" ht="12">
      <c r="C20" s="41"/>
    </row>
  </sheetData>
  <sheetProtection/>
  <mergeCells count="9">
    <mergeCell ref="A14:M14"/>
    <mergeCell ref="A4:A5"/>
    <mergeCell ref="E4:E5"/>
    <mergeCell ref="A1:M1"/>
    <mergeCell ref="L2:M2"/>
    <mergeCell ref="A3:C3"/>
    <mergeCell ref="L3:M3"/>
    <mergeCell ref="B4:D4"/>
    <mergeCell ref="F4:M4"/>
  </mergeCells>
  <printOptions horizontalCentered="1"/>
  <pageMargins left="0" right="0" top="0" bottom="0.98" header="0" footer="0.51"/>
  <pageSetup horizontalDpi="600" verticalDpi="600" orientation="landscape" paperSize="9" r:id="rId1"/>
</worksheet>
</file>

<file path=xl/worksheets/sheet36.xml><?xml version="1.0" encoding="utf-8"?>
<worksheet xmlns="http://schemas.openxmlformats.org/spreadsheetml/2006/main" xmlns:r="http://schemas.openxmlformats.org/officeDocument/2006/relationships">
  <dimension ref="A1:M27"/>
  <sheetViews>
    <sheetView showGridLines="0" showZeros="0" zoomScalePageLayoutView="0" workbookViewId="0" topLeftCell="A1">
      <selection activeCell="A3" sqref="A3:C3"/>
    </sheetView>
  </sheetViews>
  <sheetFormatPr defaultColWidth="9.16015625" defaultRowHeight="11.25"/>
  <cols>
    <col min="1" max="1" width="34" style="231" customWidth="1"/>
    <col min="2" max="4" width="7.16015625" style="231" customWidth="1"/>
    <col min="5" max="5" width="17.83203125" style="231" customWidth="1"/>
    <col min="6" max="10" width="14.33203125" style="231" customWidth="1"/>
    <col min="11" max="16384" width="9.16015625" style="231" customWidth="1"/>
  </cols>
  <sheetData>
    <row r="1" spans="1:13" ht="35.25" customHeight="1">
      <c r="A1" s="463" t="s">
        <v>891</v>
      </c>
      <c r="B1" s="463"/>
      <c r="C1" s="463"/>
      <c r="D1" s="463"/>
      <c r="E1" s="463"/>
      <c r="F1" s="463"/>
      <c r="G1" s="463"/>
      <c r="H1" s="463"/>
      <c r="I1" s="463"/>
      <c r="J1" s="463"/>
      <c r="K1" s="463"/>
      <c r="L1" s="463"/>
      <c r="M1" s="463"/>
    </row>
    <row r="2" spans="12:13" ht="15.75" customHeight="1">
      <c r="L2" s="439" t="s">
        <v>892</v>
      </c>
      <c r="M2" s="439"/>
    </row>
    <row r="3" spans="1:13" ht="22.5" customHeight="1">
      <c r="A3" s="477" t="s">
        <v>910</v>
      </c>
      <c r="B3" s="477"/>
      <c r="C3" s="477"/>
      <c r="D3" s="247"/>
      <c r="E3" s="247"/>
      <c r="F3" s="247"/>
      <c r="G3" s="247"/>
      <c r="H3" s="247"/>
      <c r="L3" s="440" t="s">
        <v>24</v>
      </c>
      <c r="M3" s="440"/>
    </row>
    <row r="4" spans="1:13" s="250" customFormat="1" ht="24" customHeight="1">
      <c r="A4" s="457" t="s">
        <v>44</v>
      </c>
      <c r="B4" s="457" t="s">
        <v>57</v>
      </c>
      <c r="C4" s="457"/>
      <c r="D4" s="457"/>
      <c r="E4" s="458" t="s">
        <v>58</v>
      </c>
      <c r="F4" s="458" t="s">
        <v>87</v>
      </c>
      <c r="G4" s="458"/>
      <c r="H4" s="458"/>
      <c r="I4" s="458"/>
      <c r="J4" s="458"/>
      <c r="K4" s="458"/>
      <c r="L4" s="458"/>
      <c r="M4" s="458"/>
    </row>
    <row r="5" spans="1:13" s="250" customFormat="1" ht="40.5" customHeight="1">
      <c r="A5" s="457"/>
      <c r="B5" s="248" t="s">
        <v>59</v>
      </c>
      <c r="C5" s="248" t="s">
        <v>60</v>
      </c>
      <c r="D5" s="249" t="s">
        <v>61</v>
      </c>
      <c r="E5" s="458"/>
      <c r="F5" s="249" t="s">
        <v>47</v>
      </c>
      <c r="G5" s="234" t="s">
        <v>89</v>
      </c>
      <c r="H5" s="234" t="s">
        <v>90</v>
      </c>
      <c r="I5" s="234" t="s">
        <v>91</v>
      </c>
      <c r="J5" s="234" t="s">
        <v>92</v>
      </c>
      <c r="K5" s="234" t="s">
        <v>93</v>
      </c>
      <c r="L5" s="234" t="s">
        <v>94</v>
      </c>
      <c r="M5" s="234" t="s">
        <v>95</v>
      </c>
    </row>
    <row r="6" spans="1:13" s="250" customFormat="1" ht="23.25" customHeight="1">
      <c r="A6" s="251"/>
      <c r="B6" s="252"/>
      <c r="C6" s="252"/>
      <c r="D6" s="252"/>
      <c r="E6" s="253" t="s">
        <v>47</v>
      </c>
      <c r="F6" s="254">
        <f>F7+F10+F13+F16+F19</f>
        <v>65</v>
      </c>
      <c r="G6" s="254">
        <f aca="true" t="shared" si="0" ref="G6:M6">G7+G10+G13+G16+G19</f>
        <v>0</v>
      </c>
      <c r="H6" s="254">
        <f t="shared" si="0"/>
        <v>52</v>
      </c>
      <c r="I6" s="254">
        <f t="shared" si="0"/>
        <v>0</v>
      </c>
      <c r="J6" s="254">
        <f t="shared" si="0"/>
        <v>0</v>
      </c>
      <c r="K6" s="254">
        <f t="shared" si="0"/>
        <v>13</v>
      </c>
      <c r="L6" s="254">
        <f t="shared" si="0"/>
        <v>0</v>
      </c>
      <c r="M6" s="254">
        <f t="shared" si="0"/>
        <v>0</v>
      </c>
    </row>
    <row r="7" spans="1:13" s="250" customFormat="1" ht="24" customHeight="1">
      <c r="A7" s="255" t="s">
        <v>646</v>
      </c>
      <c r="B7" s="256" t="s">
        <v>893</v>
      </c>
      <c r="C7" s="256"/>
      <c r="D7" s="256"/>
      <c r="E7" s="257" t="s">
        <v>894</v>
      </c>
      <c r="F7" s="258">
        <v>10</v>
      </c>
      <c r="G7" s="259"/>
      <c r="H7" s="258">
        <v>10</v>
      </c>
      <c r="I7" s="259"/>
      <c r="J7" s="259"/>
      <c r="K7" s="260"/>
      <c r="L7" s="261"/>
      <c r="M7" s="261"/>
    </row>
    <row r="8" spans="1:13" s="250" customFormat="1" ht="24" customHeight="1">
      <c r="A8" s="255"/>
      <c r="B8" s="256"/>
      <c r="C8" s="256" t="s">
        <v>895</v>
      </c>
      <c r="D8" s="256"/>
      <c r="E8" s="262" t="s">
        <v>896</v>
      </c>
      <c r="F8" s="258">
        <f>SUM(G8:J8)</f>
        <v>10</v>
      </c>
      <c r="G8" s="258"/>
      <c r="H8" s="258">
        <v>10</v>
      </c>
      <c r="I8" s="259"/>
      <c r="J8" s="259"/>
      <c r="K8" s="261"/>
      <c r="L8" s="261"/>
      <c r="M8" s="261"/>
    </row>
    <row r="9" spans="1:13" s="250" customFormat="1" ht="24" customHeight="1">
      <c r="A9" s="255"/>
      <c r="B9" s="256"/>
      <c r="C9" s="256"/>
      <c r="D9" s="256" t="s">
        <v>897</v>
      </c>
      <c r="E9" s="262" t="s">
        <v>898</v>
      </c>
      <c r="F9" s="258">
        <f>SUM(G9:J9)</f>
        <v>10</v>
      </c>
      <c r="G9" s="258"/>
      <c r="H9" s="258">
        <v>10</v>
      </c>
      <c r="I9" s="259"/>
      <c r="J9" s="259"/>
      <c r="K9" s="261"/>
      <c r="L9" s="261"/>
      <c r="M9" s="261"/>
    </row>
    <row r="10" spans="1:13" s="250" customFormat="1" ht="24" customHeight="1">
      <c r="A10" s="255" t="s">
        <v>662</v>
      </c>
      <c r="B10" s="256" t="s">
        <v>893</v>
      </c>
      <c r="C10" s="256"/>
      <c r="D10" s="256"/>
      <c r="E10" s="262" t="s">
        <v>894</v>
      </c>
      <c r="F10" s="263">
        <f>SUM(G10:J10)</f>
        <v>35</v>
      </c>
      <c r="G10" s="263"/>
      <c r="H10" s="263">
        <v>35</v>
      </c>
      <c r="I10" s="263"/>
      <c r="J10" s="263"/>
      <c r="K10" s="264"/>
      <c r="L10" s="264"/>
      <c r="M10" s="264"/>
    </row>
    <row r="11" spans="1:13" s="250" customFormat="1" ht="24" customHeight="1">
      <c r="A11" s="255"/>
      <c r="B11" s="256"/>
      <c r="C11" s="256" t="s">
        <v>895</v>
      </c>
      <c r="D11" s="256"/>
      <c r="E11" s="262" t="s">
        <v>899</v>
      </c>
      <c r="F11" s="263">
        <f>SUM(G11:J11)</f>
        <v>35</v>
      </c>
      <c r="G11" s="263"/>
      <c r="H11" s="263">
        <v>35</v>
      </c>
      <c r="I11" s="263"/>
      <c r="J11" s="263"/>
      <c r="K11" s="264"/>
      <c r="L11" s="264"/>
      <c r="M11" s="264"/>
    </row>
    <row r="12" spans="1:13" s="250" customFormat="1" ht="24" customHeight="1">
      <c r="A12" s="255"/>
      <c r="B12" s="256"/>
      <c r="C12" s="256"/>
      <c r="D12" s="256" t="s">
        <v>897</v>
      </c>
      <c r="E12" s="262" t="s">
        <v>900</v>
      </c>
      <c r="F12" s="263">
        <f>SUM(G12:J12)</f>
        <v>35</v>
      </c>
      <c r="G12" s="263"/>
      <c r="H12" s="263">
        <v>35</v>
      </c>
      <c r="I12" s="263"/>
      <c r="J12" s="263"/>
      <c r="K12" s="264"/>
      <c r="L12" s="264"/>
      <c r="M12" s="264"/>
    </row>
    <row r="13" spans="1:13" s="250" customFormat="1" ht="24" customHeight="1">
      <c r="A13" s="255" t="s">
        <v>690</v>
      </c>
      <c r="B13" s="75" t="s">
        <v>901</v>
      </c>
      <c r="C13" s="75"/>
      <c r="D13" s="75"/>
      <c r="E13" s="76" t="s">
        <v>894</v>
      </c>
      <c r="F13" s="263">
        <v>13</v>
      </c>
      <c r="G13" s="259"/>
      <c r="H13" s="259"/>
      <c r="I13" s="259"/>
      <c r="J13" s="259"/>
      <c r="K13" s="260">
        <v>13</v>
      </c>
      <c r="L13" s="261"/>
      <c r="M13" s="261"/>
    </row>
    <row r="14" spans="1:13" ht="24" customHeight="1">
      <c r="A14" s="255"/>
      <c r="B14" s="75"/>
      <c r="C14" s="75" t="s">
        <v>902</v>
      </c>
      <c r="D14" s="75"/>
      <c r="E14" s="76" t="s">
        <v>896</v>
      </c>
      <c r="F14" s="263">
        <v>13</v>
      </c>
      <c r="G14" s="259"/>
      <c r="H14" s="259"/>
      <c r="I14" s="259"/>
      <c r="J14" s="259"/>
      <c r="K14" s="260">
        <v>13</v>
      </c>
      <c r="L14" s="261"/>
      <c r="M14" s="261"/>
    </row>
    <row r="15" spans="1:13" ht="24" customHeight="1">
      <c r="A15" s="255"/>
      <c r="B15" s="75" t="s">
        <v>67</v>
      </c>
      <c r="C15" s="75" t="s">
        <v>67</v>
      </c>
      <c r="D15" s="75" t="s">
        <v>903</v>
      </c>
      <c r="E15" s="76" t="s">
        <v>898</v>
      </c>
      <c r="F15" s="263">
        <v>13</v>
      </c>
      <c r="G15" s="259"/>
      <c r="H15" s="259"/>
      <c r="I15" s="259"/>
      <c r="J15" s="259"/>
      <c r="K15" s="260">
        <v>13</v>
      </c>
      <c r="L15" s="261"/>
      <c r="M15" s="261"/>
    </row>
    <row r="16" spans="1:13" ht="24.75" customHeight="1">
      <c r="A16" s="255" t="s">
        <v>699</v>
      </c>
      <c r="B16" s="256" t="s">
        <v>901</v>
      </c>
      <c r="C16" s="256"/>
      <c r="D16" s="256"/>
      <c r="E16" s="262" t="s">
        <v>894</v>
      </c>
      <c r="F16" s="263">
        <f>SUM(G16:J16)</f>
        <v>1</v>
      </c>
      <c r="G16" s="263"/>
      <c r="H16" s="263">
        <v>1</v>
      </c>
      <c r="I16" s="259"/>
      <c r="J16" s="259"/>
      <c r="K16" s="261"/>
      <c r="L16" s="261"/>
      <c r="M16" s="261"/>
    </row>
    <row r="17" spans="1:13" ht="24.75" customHeight="1">
      <c r="A17" s="255"/>
      <c r="B17" s="256"/>
      <c r="C17" s="256" t="s">
        <v>895</v>
      </c>
      <c r="D17" s="256"/>
      <c r="E17" s="262" t="s">
        <v>896</v>
      </c>
      <c r="F17" s="263">
        <v>1</v>
      </c>
      <c r="G17" s="263"/>
      <c r="H17" s="263">
        <v>1</v>
      </c>
      <c r="I17" s="259"/>
      <c r="J17" s="259"/>
      <c r="K17" s="261"/>
      <c r="L17" s="261"/>
      <c r="M17" s="261"/>
    </row>
    <row r="18" spans="1:13" ht="24.75" customHeight="1">
      <c r="A18" s="255"/>
      <c r="B18" s="256"/>
      <c r="C18" s="256"/>
      <c r="D18" s="256" t="s">
        <v>897</v>
      </c>
      <c r="E18" s="262" t="s">
        <v>904</v>
      </c>
      <c r="F18" s="263">
        <v>1</v>
      </c>
      <c r="G18" s="263"/>
      <c r="H18" s="263">
        <v>1</v>
      </c>
      <c r="I18" s="259"/>
      <c r="J18" s="259"/>
      <c r="K18" s="261"/>
      <c r="L18" s="261"/>
      <c r="M18" s="261"/>
    </row>
    <row r="19" spans="1:13" ht="24.75" customHeight="1">
      <c r="A19" s="255" t="s">
        <v>905</v>
      </c>
      <c r="B19" s="256" t="s">
        <v>901</v>
      </c>
      <c r="C19" s="256"/>
      <c r="D19" s="256"/>
      <c r="E19" s="262" t="s">
        <v>894</v>
      </c>
      <c r="F19" s="265">
        <v>6</v>
      </c>
      <c r="G19" s="265"/>
      <c r="H19" s="265">
        <v>6</v>
      </c>
      <c r="I19" s="265"/>
      <c r="J19" s="265"/>
      <c r="K19" s="266"/>
      <c r="L19" s="266"/>
      <c r="M19" s="266"/>
    </row>
    <row r="20" spans="1:13" s="267" customFormat="1" ht="24.75" customHeight="1">
      <c r="A20" s="255"/>
      <c r="B20" s="256"/>
      <c r="C20" s="256" t="s">
        <v>906</v>
      </c>
      <c r="D20" s="256"/>
      <c r="E20" s="262" t="s">
        <v>907</v>
      </c>
      <c r="F20" s="265">
        <v>6</v>
      </c>
      <c r="G20" s="265"/>
      <c r="H20" s="265">
        <v>6</v>
      </c>
      <c r="I20" s="265"/>
      <c r="J20" s="265"/>
      <c r="K20" s="266"/>
      <c r="L20" s="266"/>
      <c r="M20" s="266"/>
    </row>
    <row r="21" spans="1:13" ht="24.75" customHeight="1">
      <c r="A21" s="255"/>
      <c r="B21" s="256"/>
      <c r="C21" s="256"/>
      <c r="D21" s="256" t="s">
        <v>908</v>
      </c>
      <c r="E21" s="262" t="s">
        <v>909</v>
      </c>
      <c r="F21" s="265">
        <f>SUM(G21:J21)</f>
        <v>6</v>
      </c>
      <c r="G21" s="265"/>
      <c r="H21" s="265">
        <v>6</v>
      </c>
      <c r="I21" s="265"/>
      <c r="J21" s="265"/>
      <c r="K21" s="266"/>
      <c r="L21" s="266"/>
      <c r="M21" s="266"/>
    </row>
    <row r="22" ht="12">
      <c r="E22" s="268"/>
    </row>
    <row r="26" ht="12">
      <c r="G26" s="268"/>
    </row>
    <row r="27" ht="12">
      <c r="C27" s="268"/>
    </row>
  </sheetData>
  <sheetProtection/>
  <mergeCells count="8">
    <mergeCell ref="A4:A5"/>
    <mergeCell ref="E4:E5"/>
    <mergeCell ref="A1:M1"/>
    <mergeCell ref="L2:M2"/>
    <mergeCell ref="A3:C3"/>
    <mergeCell ref="L3:M3"/>
    <mergeCell ref="B4:D4"/>
    <mergeCell ref="F4:M4"/>
  </mergeCells>
  <printOptions horizontalCentered="1" verticalCentered="1"/>
  <pageMargins left="0" right="0" top="0" bottom="0" header="0.51" footer="0.51"/>
  <pageSetup horizontalDpi="600" verticalDpi="600" orientation="landscape" paperSize="9" r:id="rId1"/>
</worksheet>
</file>

<file path=xl/worksheets/sheet37.xml><?xml version="1.0" encoding="utf-8"?>
<worksheet xmlns="http://schemas.openxmlformats.org/spreadsheetml/2006/main" xmlns:r="http://schemas.openxmlformats.org/officeDocument/2006/relationships">
  <dimension ref="A1:M85"/>
  <sheetViews>
    <sheetView showGridLines="0" showZeros="0" zoomScalePageLayoutView="0" workbookViewId="0" topLeftCell="A1">
      <selection activeCell="B14" sqref="B14"/>
    </sheetView>
  </sheetViews>
  <sheetFormatPr defaultColWidth="9.16015625" defaultRowHeight="12.75" customHeight="1"/>
  <cols>
    <col min="1" max="1" width="40.5" style="0" customWidth="1"/>
    <col min="2" max="2" width="53.5" style="0" bestFit="1" customWidth="1"/>
    <col min="3" max="3" width="255.83203125" style="0" bestFit="1" customWidth="1"/>
    <col min="4" max="4" width="13.83203125" style="0" customWidth="1"/>
    <col min="5" max="5" width="8.66015625" style="0" customWidth="1"/>
    <col min="6" max="9" width="11.5" style="0" customWidth="1"/>
    <col min="10" max="10" width="11.33203125" style="0" customWidth="1"/>
    <col min="11" max="11" width="9.5" style="0" customWidth="1"/>
    <col min="12" max="12" width="9.16015625" style="0" customWidth="1"/>
    <col min="13" max="13" width="13.66015625" style="0" customWidth="1"/>
  </cols>
  <sheetData>
    <row r="1" spans="1:13" ht="36.75" customHeight="1">
      <c r="A1" s="476" t="s">
        <v>130</v>
      </c>
      <c r="B1" s="476"/>
      <c r="C1" s="476"/>
      <c r="D1" s="476"/>
      <c r="E1" s="476"/>
      <c r="F1" s="476"/>
      <c r="G1" s="476"/>
      <c r="H1" s="476"/>
      <c r="I1" s="476"/>
      <c r="J1" s="476"/>
      <c r="K1" s="476"/>
      <c r="L1" s="476"/>
      <c r="M1" s="476"/>
    </row>
    <row r="2" spans="1:13" ht="18" customHeight="1">
      <c r="A2" s="231"/>
      <c r="B2" s="231"/>
      <c r="C2" s="231"/>
      <c r="D2" s="231"/>
      <c r="E2" s="231"/>
      <c r="F2" s="231"/>
      <c r="G2" s="231"/>
      <c r="H2" s="231"/>
      <c r="I2" s="231"/>
      <c r="M2" s="232" t="s">
        <v>828</v>
      </c>
    </row>
    <row r="3" spans="1:13" ht="21" customHeight="1">
      <c r="A3" s="189" t="s">
        <v>829</v>
      </c>
      <c r="B3" s="231"/>
      <c r="C3" s="231"/>
      <c r="D3" s="231"/>
      <c r="E3" s="231"/>
      <c r="F3" s="231"/>
      <c r="G3" s="231"/>
      <c r="H3" s="231"/>
      <c r="I3" s="231"/>
      <c r="K3" s="231"/>
      <c r="M3" s="233" t="s">
        <v>24</v>
      </c>
    </row>
    <row r="4" spans="1:13" s="235" customFormat="1" ht="29.25" customHeight="1">
      <c r="A4" s="434" t="s">
        <v>44</v>
      </c>
      <c r="B4" s="437" t="s">
        <v>131</v>
      </c>
      <c r="C4" s="437" t="s">
        <v>132</v>
      </c>
      <c r="D4" s="436" t="s">
        <v>78</v>
      </c>
      <c r="E4" s="436"/>
      <c r="F4" s="436"/>
      <c r="G4" s="436"/>
      <c r="H4" s="436"/>
      <c r="I4" s="436"/>
      <c r="J4" s="436"/>
      <c r="K4" s="436"/>
      <c r="L4" s="436"/>
      <c r="M4" s="436"/>
    </row>
    <row r="5" spans="1:13" s="235" customFormat="1" ht="12" customHeight="1">
      <c r="A5" s="464"/>
      <c r="B5" s="482"/>
      <c r="C5" s="482"/>
      <c r="D5" s="437" t="s">
        <v>47</v>
      </c>
      <c r="E5" s="436" t="s">
        <v>29</v>
      </c>
      <c r="F5" s="436"/>
      <c r="G5" s="436" t="s">
        <v>173</v>
      </c>
      <c r="H5" s="436" t="s">
        <v>175</v>
      </c>
      <c r="I5" s="436" t="s">
        <v>177</v>
      </c>
      <c r="J5" s="436" t="s">
        <v>84</v>
      </c>
      <c r="K5" s="436" t="s">
        <v>180</v>
      </c>
      <c r="L5" s="436"/>
      <c r="M5" s="436" t="s">
        <v>182</v>
      </c>
    </row>
    <row r="6" spans="1:13" s="235" customFormat="1" ht="51.75" customHeight="1">
      <c r="A6" s="435"/>
      <c r="B6" s="438"/>
      <c r="C6" s="438"/>
      <c r="D6" s="438"/>
      <c r="E6" s="237" t="s">
        <v>50</v>
      </c>
      <c r="F6" s="234" t="s">
        <v>51</v>
      </c>
      <c r="G6" s="436"/>
      <c r="H6" s="436"/>
      <c r="I6" s="436"/>
      <c r="J6" s="436"/>
      <c r="K6" s="237" t="s">
        <v>50</v>
      </c>
      <c r="L6" s="237" t="s">
        <v>830</v>
      </c>
      <c r="M6" s="436"/>
    </row>
    <row r="7" spans="1:13" ht="28.5" customHeight="1">
      <c r="A7" s="238" t="s">
        <v>47</v>
      </c>
      <c r="B7" s="239"/>
      <c r="C7" s="239" t="s">
        <v>133</v>
      </c>
      <c r="D7" s="240">
        <f>D8+D21+D23+D26+D29+D31+D35+D40+D42+D44+D47+D50+D52+D66+D70+D73+D75+D77+D79+D82+D84</f>
        <v>6643.0199999999995</v>
      </c>
      <c r="E7" s="240">
        <f aca="true" t="shared" si="0" ref="E7:M7">E8+E21+E23+E26+E29+E31+E35+E40+E42+E44+E47+E50+E52+E66+E70+E73+E75+E77+E79+E82+E84</f>
        <v>512</v>
      </c>
      <c r="F7" s="240">
        <f t="shared" si="0"/>
        <v>0</v>
      </c>
      <c r="G7" s="240">
        <f t="shared" si="0"/>
        <v>5708</v>
      </c>
      <c r="H7" s="240">
        <f t="shared" si="0"/>
        <v>32.93</v>
      </c>
      <c r="I7" s="240">
        <f t="shared" si="0"/>
        <v>59</v>
      </c>
      <c r="J7" s="240">
        <f t="shared" si="0"/>
        <v>0</v>
      </c>
      <c r="K7" s="240">
        <f t="shared" si="0"/>
        <v>0</v>
      </c>
      <c r="L7" s="240">
        <f t="shared" si="0"/>
        <v>0</v>
      </c>
      <c r="M7" s="240">
        <f t="shared" si="0"/>
        <v>331.09</v>
      </c>
    </row>
    <row r="8" spans="1:13" ht="12.75" customHeight="1">
      <c r="A8" s="153" t="s">
        <v>831</v>
      </c>
      <c r="B8" s="241"/>
      <c r="C8" s="242"/>
      <c r="D8" s="242">
        <v>748.51</v>
      </c>
      <c r="E8" s="243">
        <v>370.42</v>
      </c>
      <c r="F8" s="51"/>
      <c r="G8" s="242">
        <v>370.55</v>
      </c>
      <c r="H8" s="242">
        <v>0.54</v>
      </c>
      <c r="I8" s="242">
        <v>0</v>
      </c>
      <c r="J8" s="51"/>
      <c r="K8" s="51"/>
      <c r="L8" s="51"/>
      <c r="M8" s="242">
        <v>7</v>
      </c>
    </row>
    <row r="9" spans="1:13" ht="12.75" customHeight="1">
      <c r="A9" s="241"/>
      <c r="B9" s="241" t="s">
        <v>362</v>
      </c>
      <c r="C9" s="244" t="s">
        <v>832</v>
      </c>
      <c r="D9" s="242">
        <v>11.19</v>
      </c>
      <c r="E9" s="243">
        <v>0</v>
      </c>
      <c r="F9" s="51"/>
      <c r="G9" s="242">
        <v>11.19</v>
      </c>
      <c r="H9" s="242">
        <v>0</v>
      </c>
      <c r="I9" s="242">
        <v>0</v>
      </c>
      <c r="J9" s="51"/>
      <c r="K9" s="51"/>
      <c r="L9" s="51"/>
      <c r="M9" s="242">
        <v>0</v>
      </c>
    </row>
    <row r="10" spans="1:13" ht="12.75" customHeight="1">
      <c r="A10" s="241"/>
      <c r="B10" s="241" t="s">
        <v>363</v>
      </c>
      <c r="C10" s="244" t="s">
        <v>833</v>
      </c>
      <c r="D10" s="242">
        <v>50</v>
      </c>
      <c r="E10" s="243">
        <v>0</v>
      </c>
      <c r="F10" s="51"/>
      <c r="G10" s="242">
        <v>50</v>
      </c>
      <c r="H10" s="242">
        <v>0</v>
      </c>
      <c r="I10" s="242">
        <v>0</v>
      </c>
      <c r="J10" s="51"/>
      <c r="K10" s="51"/>
      <c r="L10" s="51"/>
      <c r="M10" s="242">
        <v>0</v>
      </c>
    </row>
    <row r="11" spans="1:13" ht="12.75" customHeight="1">
      <c r="A11" s="241"/>
      <c r="B11" s="241" t="s">
        <v>364</v>
      </c>
      <c r="C11" s="244" t="s">
        <v>834</v>
      </c>
      <c r="D11" s="242">
        <v>46.89</v>
      </c>
      <c r="E11" s="243">
        <v>46.89</v>
      </c>
      <c r="F11" s="51"/>
      <c r="G11" s="242">
        <v>0</v>
      </c>
      <c r="H11" s="242">
        <v>0</v>
      </c>
      <c r="I11" s="242">
        <v>0</v>
      </c>
      <c r="J11" s="51"/>
      <c r="K11" s="51"/>
      <c r="L11" s="51"/>
      <c r="M11" s="242">
        <v>0</v>
      </c>
    </row>
    <row r="12" spans="1:13" ht="12.75" customHeight="1">
      <c r="A12" s="245"/>
      <c r="B12" s="241" t="s">
        <v>365</v>
      </c>
      <c r="C12" s="244" t="s">
        <v>835</v>
      </c>
      <c r="D12" s="242">
        <v>35</v>
      </c>
      <c r="E12" s="243">
        <v>0</v>
      </c>
      <c r="F12" s="51"/>
      <c r="G12" s="242">
        <v>35</v>
      </c>
      <c r="H12" s="242">
        <v>0</v>
      </c>
      <c r="I12" s="242">
        <v>0</v>
      </c>
      <c r="J12" s="51"/>
      <c r="K12" s="51"/>
      <c r="L12" s="51"/>
      <c r="M12" s="242">
        <v>0</v>
      </c>
    </row>
    <row r="13" spans="1:13" ht="12.75" customHeight="1">
      <c r="A13" s="241"/>
      <c r="B13" s="241" t="s">
        <v>366</v>
      </c>
      <c r="C13" s="244" t="s">
        <v>836</v>
      </c>
      <c r="D13" s="242">
        <v>220.49</v>
      </c>
      <c r="E13" s="243">
        <v>0</v>
      </c>
      <c r="F13" s="51"/>
      <c r="G13" s="242">
        <v>220.49</v>
      </c>
      <c r="H13" s="242">
        <v>0</v>
      </c>
      <c r="I13" s="242">
        <v>0</v>
      </c>
      <c r="J13" s="51"/>
      <c r="K13" s="51"/>
      <c r="L13" s="51"/>
      <c r="M13" s="242">
        <v>0</v>
      </c>
    </row>
    <row r="14" spans="1:13" ht="12.75" customHeight="1">
      <c r="A14" s="241"/>
      <c r="B14" s="241" t="s">
        <v>367</v>
      </c>
      <c r="C14" s="246" t="s">
        <v>837</v>
      </c>
      <c r="D14" s="242">
        <v>116.75</v>
      </c>
      <c r="E14" s="243">
        <v>116.75</v>
      </c>
      <c r="F14" s="51"/>
      <c r="G14" s="242">
        <v>0</v>
      </c>
      <c r="H14" s="242">
        <v>0</v>
      </c>
      <c r="I14" s="242">
        <v>0</v>
      </c>
      <c r="J14" s="51"/>
      <c r="K14" s="51"/>
      <c r="L14" s="51"/>
      <c r="M14" s="242">
        <v>0</v>
      </c>
    </row>
    <row r="15" spans="1:13" ht="12.75" customHeight="1">
      <c r="A15" s="241"/>
      <c r="B15" s="241" t="s">
        <v>368</v>
      </c>
      <c r="C15" s="244" t="s">
        <v>838</v>
      </c>
      <c r="D15" s="242">
        <v>23.87</v>
      </c>
      <c r="E15" s="243">
        <v>0</v>
      </c>
      <c r="F15" s="51"/>
      <c r="G15" s="242">
        <v>23.87</v>
      </c>
      <c r="H15" s="242">
        <v>0</v>
      </c>
      <c r="I15" s="242">
        <v>0</v>
      </c>
      <c r="J15" s="51"/>
      <c r="K15" s="51"/>
      <c r="L15" s="51"/>
      <c r="M15" s="242">
        <v>0</v>
      </c>
    </row>
    <row r="16" spans="1:13" ht="12.75" customHeight="1">
      <c r="A16" s="241"/>
      <c r="B16" s="241" t="s">
        <v>369</v>
      </c>
      <c r="C16" s="244" t="s">
        <v>839</v>
      </c>
      <c r="D16" s="242">
        <v>30</v>
      </c>
      <c r="E16" s="243">
        <v>0</v>
      </c>
      <c r="F16" s="51"/>
      <c r="G16" s="242">
        <v>30</v>
      </c>
      <c r="H16" s="242">
        <v>0</v>
      </c>
      <c r="I16" s="242">
        <v>0</v>
      </c>
      <c r="J16" s="51"/>
      <c r="K16" s="51"/>
      <c r="L16" s="51"/>
      <c r="M16" s="242">
        <v>0</v>
      </c>
    </row>
    <row r="17" spans="1:13" ht="12.75" customHeight="1">
      <c r="A17" s="241"/>
      <c r="B17" s="241" t="s">
        <v>370</v>
      </c>
      <c r="C17" s="246" t="s">
        <v>840</v>
      </c>
      <c r="D17" s="242">
        <v>151.2</v>
      </c>
      <c r="E17" s="243">
        <v>143.66</v>
      </c>
      <c r="F17" s="51"/>
      <c r="G17" s="242">
        <v>0</v>
      </c>
      <c r="H17" s="242">
        <v>0.54</v>
      </c>
      <c r="I17" s="242">
        <v>0</v>
      </c>
      <c r="J17" s="51"/>
      <c r="K17" s="51"/>
      <c r="L17" s="51"/>
      <c r="M17" s="242">
        <v>7</v>
      </c>
    </row>
    <row r="18" spans="1:13" ht="12.75" customHeight="1">
      <c r="A18" s="241"/>
      <c r="B18" s="241" t="s">
        <v>371</v>
      </c>
      <c r="C18" s="244" t="s">
        <v>841</v>
      </c>
      <c r="D18" s="242">
        <v>49.5</v>
      </c>
      <c r="E18" s="243">
        <v>49.5</v>
      </c>
      <c r="F18" s="51"/>
      <c r="G18" s="242">
        <v>0</v>
      </c>
      <c r="H18" s="242">
        <v>0</v>
      </c>
      <c r="I18" s="242">
        <v>0</v>
      </c>
      <c r="J18" s="51"/>
      <c r="K18" s="51"/>
      <c r="L18" s="51"/>
      <c r="M18" s="242">
        <v>0</v>
      </c>
    </row>
    <row r="19" spans="1:13" ht="12.75" customHeight="1">
      <c r="A19" s="241"/>
      <c r="B19" s="241" t="s">
        <v>372</v>
      </c>
      <c r="C19" s="246" t="s">
        <v>842</v>
      </c>
      <c r="D19" s="242">
        <v>8.62</v>
      </c>
      <c r="E19" s="243">
        <v>8.62</v>
      </c>
      <c r="F19" s="51"/>
      <c r="G19" s="242">
        <v>0</v>
      </c>
      <c r="H19" s="242">
        <v>0</v>
      </c>
      <c r="I19" s="242">
        <v>0</v>
      </c>
      <c r="J19" s="51"/>
      <c r="K19" s="51"/>
      <c r="L19" s="51"/>
      <c r="M19" s="242">
        <v>0</v>
      </c>
    </row>
    <row r="20" spans="1:13" ht="12.75" customHeight="1">
      <c r="A20" s="241"/>
      <c r="B20" s="241" t="s">
        <v>373</v>
      </c>
      <c r="C20" s="246" t="s">
        <v>843</v>
      </c>
      <c r="D20" s="242">
        <v>5</v>
      </c>
      <c r="E20" s="243">
        <v>5</v>
      </c>
      <c r="F20" s="51"/>
      <c r="G20" s="242">
        <v>0</v>
      </c>
      <c r="H20" s="242">
        <v>0</v>
      </c>
      <c r="I20" s="242">
        <v>0</v>
      </c>
      <c r="J20" s="51"/>
      <c r="K20" s="51"/>
      <c r="L20" s="51"/>
      <c r="M20" s="242">
        <v>0</v>
      </c>
    </row>
    <row r="21" spans="1:13" ht="12.75" customHeight="1">
      <c r="A21" s="241" t="s">
        <v>209</v>
      </c>
      <c r="B21" s="241"/>
      <c r="C21" s="242"/>
      <c r="D21" s="242">
        <v>80</v>
      </c>
      <c r="E21" s="243">
        <v>0</v>
      </c>
      <c r="F21" s="51"/>
      <c r="G21" s="242">
        <v>80</v>
      </c>
      <c r="H21" s="242">
        <v>0</v>
      </c>
      <c r="I21" s="242">
        <v>0</v>
      </c>
      <c r="J21" s="51"/>
      <c r="K21" s="51"/>
      <c r="L21" s="51"/>
      <c r="M21" s="242">
        <v>0</v>
      </c>
    </row>
    <row r="22" spans="1:13" ht="12.75" customHeight="1">
      <c r="A22" s="241"/>
      <c r="B22" s="241" t="s">
        <v>374</v>
      </c>
      <c r="C22" s="242" t="s">
        <v>844</v>
      </c>
      <c r="D22" s="242">
        <v>80</v>
      </c>
      <c r="E22" s="243">
        <v>0</v>
      </c>
      <c r="F22" s="51"/>
      <c r="G22" s="242">
        <v>80</v>
      </c>
      <c r="H22" s="242">
        <v>0</v>
      </c>
      <c r="I22" s="242">
        <v>0</v>
      </c>
      <c r="J22" s="51"/>
      <c r="K22" s="51"/>
      <c r="L22" s="51"/>
      <c r="M22" s="242">
        <v>0</v>
      </c>
    </row>
    <row r="23" spans="1:13" ht="12.75" customHeight="1">
      <c r="A23" s="241" t="s">
        <v>210</v>
      </c>
      <c r="B23" s="241"/>
      <c r="C23" s="242"/>
      <c r="D23" s="242">
        <v>58.61</v>
      </c>
      <c r="E23" s="243">
        <v>0</v>
      </c>
      <c r="F23" s="51"/>
      <c r="G23" s="242">
        <v>20</v>
      </c>
      <c r="H23" s="242">
        <v>0</v>
      </c>
      <c r="I23" s="242">
        <v>0</v>
      </c>
      <c r="J23" s="51"/>
      <c r="K23" s="51"/>
      <c r="L23" s="51"/>
      <c r="M23" s="242">
        <v>38.61</v>
      </c>
    </row>
    <row r="24" spans="1:13" ht="12.75" customHeight="1">
      <c r="A24" s="241"/>
      <c r="B24" s="241" t="s">
        <v>375</v>
      </c>
      <c r="C24" s="244" t="s">
        <v>845</v>
      </c>
      <c r="D24" s="242">
        <v>20</v>
      </c>
      <c r="E24" s="243">
        <v>0</v>
      </c>
      <c r="F24" s="51"/>
      <c r="G24" s="242">
        <v>20</v>
      </c>
      <c r="H24" s="242">
        <v>0</v>
      </c>
      <c r="I24" s="242">
        <v>0</v>
      </c>
      <c r="J24" s="51"/>
      <c r="K24" s="51"/>
      <c r="L24" s="51"/>
      <c r="M24" s="242">
        <v>0</v>
      </c>
    </row>
    <row r="25" spans="1:13" ht="12.75" customHeight="1">
      <c r="A25" s="241"/>
      <c r="B25" s="241" t="s">
        <v>376</v>
      </c>
      <c r="C25" s="244" t="s">
        <v>846</v>
      </c>
      <c r="D25" s="242">
        <v>38.61</v>
      </c>
      <c r="E25" s="243">
        <v>0</v>
      </c>
      <c r="F25" s="51"/>
      <c r="G25" s="242">
        <v>0</v>
      </c>
      <c r="H25" s="242">
        <v>0</v>
      </c>
      <c r="I25" s="242">
        <v>0</v>
      </c>
      <c r="J25" s="51"/>
      <c r="K25" s="51"/>
      <c r="L25" s="51"/>
      <c r="M25" s="242">
        <v>38.61</v>
      </c>
    </row>
    <row r="26" spans="1:13" ht="12.75" customHeight="1">
      <c r="A26" s="241" t="s">
        <v>211</v>
      </c>
      <c r="B26" s="241"/>
      <c r="C26" s="242"/>
      <c r="D26" s="242">
        <v>135</v>
      </c>
      <c r="E26" s="243">
        <v>0</v>
      </c>
      <c r="F26" s="51"/>
      <c r="G26" s="242">
        <v>135</v>
      </c>
      <c r="H26" s="242">
        <v>0</v>
      </c>
      <c r="I26" s="242">
        <v>0</v>
      </c>
      <c r="J26" s="51"/>
      <c r="K26" s="51"/>
      <c r="L26" s="51"/>
      <c r="M26" s="242">
        <v>0</v>
      </c>
    </row>
    <row r="27" spans="1:13" ht="12.75" customHeight="1">
      <c r="A27" s="241"/>
      <c r="B27" s="241" t="s">
        <v>377</v>
      </c>
      <c r="C27" s="244" t="s">
        <v>847</v>
      </c>
      <c r="D27" s="242">
        <v>85</v>
      </c>
      <c r="E27" s="243">
        <v>0</v>
      </c>
      <c r="F27" s="51"/>
      <c r="G27" s="242">
        <v>85</v>
      </c>
      <c r="H27" s="242">
        <v>0</v>
      </c>
      <c r="I27" s="242">
        <v>0</v>
      </c>
      <c r="J27" s="51"/>
      <c r="K27" s="51"/>
      <c r="L27" s="51"/>
      <c r="M27" s="242">
        <v>0</v>
      </c>
    </row>
    <row r="28" spans="1:13" ht="12.75" customHeight="1">
      <c r="A28" s="241"/>
      <c r="B28" s="241" t="s">
        <v>378</v>
      </c>
      <c r="C28" s="244" t="s">
        <v>848</v>
      </c>
      <c r="D28" s="242">
        <v>50</v>
      </c>
      <c r="E28" s="243">
        <v>0</v>
      </c>
      <c r="F28" s="51"/>
      <c r="G28" s="242">
        <v>50</v>
      </c>
      <c r="H28" s="242">
        <v>0</v>
      </c>
      <c r="I28" s="242">
        <v>0</v>
      </c>
      <c r="J28" s="51"/>
      <c r="K28" s="51"/>
      <c r="L28" s="51"/>
      <c r="M28" s="242">
        <v>0</v>
      </c>
    </row>
    <row r="29" spans="1:13" ht="12.75" customHeight="1">
      <c r="A29" s="241" t="s">
        <v>212</v>
      </c>
      <c r="B29" s="241"/>
      <c r="C29" s="242"/>
      <c r="D29" s="242">
        <v>465</v>
      </c>
      <c r="E29" s="243">
        <v>0</v>
      </c>
      <c r="F29" s="51"/>
      <c r="G29" s="242">
        <v>465</v>
      </c>
      <c r="H29" s="242">
        <v>0</v>
      </c>
      <c r="I29" s="242">
        <v>0</v>
      </c>
      <c r="J29" s="51"/>
      <c r="K29" s="51"/>
      <c r="L29" s="51"/>
      <c r="M29" s="242">
        <v>0</v>
      </c>
    </row>
    <row r="30" spans="1:13" ht="12.75" customHeight="1">
      <c r="A30" s="241"/>
      <c r="B30" s="241" t="s">
        <v>379</v>
      </c>
      <c r="C30" s="244" t="s">
        <v>849</v>
      </c>
      <c r="D30" s="242">
        <v>465</v>
      </c>
      <c r="E30" s="243">
        <v>0</v>
      </c>
      <c r="F30" s="51"/>
      <c r="G30" s="242">
        <v>465</v>
      </c>
      <c r="H30" s="242">
        <v>0</v>
      </c>
      <c r="I30" s="242">
        <v>0</v>
      </c>
      <c r="J30" s="51"/>
      <c r="K30" s="51"/>
      <c r="L30" s="51"/>
      <c r="M30" s="242">
        <v>0</v>
      </c>
    </row>
    <row r="31" spans="1:13" ht="12.75" customHeight="1">
      <c r="A31" s="241" t="s">
        <v>213</v>
      </c>
      <c r="B31" s="241"/>
      <c r="C31" s="242"/>
      <c r="D31" s="242">
        <v>517</v>
      </c>
      <c r="E31" s="243">
        <v>0</v>
      </c>
      <c r="F31" s="51"/>
      <c r="G31" s="242">
        <v>507</v>
      </c>
      <c r="H31" s="242">
        <v>0</v>
      </c>
      <c r="I31" s="242">
        <v>10</v>
      </c>
      <c r="J31" s="51"/>
      <c r="K31" s="51"/>
      <c r="L31" s="51"/>
      <c r="M31" s="242">
        <v>0</v>
      </c>
    </row>
    <row r="32" spans="1:13" ht="12.75" customHeight="1">
      <c r="A32" s="241"/>
      <c r="B32" s="241" t="s">
        <v>380</v>
      </c>
      <c r="C32" s="244" t="s">
        <v>850</v>
      </c>
      <c r="D32" s="242">
        <v>10</v>
      </c>
      <c r="E32" s="243">
        <v>0</v>
      </c>
      <c r="F32" s="51"/>
      <c r="G32" s="242">
        <v>0</v>
      </c>
      <c r="H32" s="242">
        <v>0</v>
      </c>
      <c r="I32" s="242">
        <v>10</v>
      </c>
      <c r="J32" s="51"/>
      <c r="K32" s="51"/>
      <c r="L32" s="51"/>
      <c r="M32" s="242">
        <v>0</v>
      </c>
    </row>
    <row r="33" spans="1:13" ht="12.75" customHeight="1">
      <c r="A33" s="241"/>
      <c r="B33" s="241" t="s">
        <v>381</v>
      </c>
      <c r="C33" s="244" t="s">
        <v>851</v>
      </c>
      <c r="D33" s="242">
        <v>207</v>
      </c>
      <c r="E33" s="243">
        <v>0</v>
      </c>
      <c r="F33" s="51"/>
      <c r="G33" s="242">
        <v>207</v>
      </c>
      <c r="H33" s="242">
        <v>0</v>
      </c>
      <c r="I33" s="242">
        <v>0</v>
      </c>
      <c r="J33" s="51"/>
      <c r="K33" s="51"/>
      <c r="L33" s="51"/>
      <c r="M33" s="242">
        <v>0</v>
      </c>
    </row>
    <row r="34" spans="1:13" ht="12.75" customHeight="1">
      <c r="A34" s="241"/>
      <c r="B34" s="241" t="s">
        <v>382</v>
      </c>
      <c r="C34" s="244" t="s">
        <v>852</v>
      </c>
      <c r="D34" s="242">
        <v>300</v>
      </c>
      <c r="E34" s="243">
        <v>0</v>
      </c>
      <c r="F34" s="51"/>
      <c r="G34" s="242">
        <v>300</v>
      </c>
      <c r="H34" s="242">
        <v>0</v>
      </c>
      <c r="I34" s="242">
        <v>0</v>
      </c>
      <c r="J34" s="51"/>
      <c r="K34" s="51"/>
      <c r="L34" s="51"/>
      <c r="M34" s="242">
        <v>0</v>
      </c>
    </row>
    <row r="35" spans="1:13" ht="12.75" customHeight="1">
      <c r="A35" s="241" t="s">
        <v>214</v>
      </c>
      <c r="B35" s="241"/>
      <c r="C35" s="242"/>
      <c r="D35" s="242">
        <v>300</v>
      </c>
      <c r="E35" s="243">
        <v>0</v>
      </c>
      <c r="F35" s="51"/>
      <c r="G35" s="242">
        <v>265</v>
      </c>
      <c r="H35" s="242">
        <v>0</v>
      </c>
      <c r="I35" s="242">
        <v>35</v>
      </c>
      <c r="J35" s="51"/>
      <c r="K35" s="51"/>
      <c r="L35" s="51"/>
      <c r="M35" s="242">
        <v>0</v>
      </c>
    </row>
    <row r="36" spans="1:13" ht="12.75" customHeight="1">
      <c r="A36" s="241"/>
      <c r="B36" s="241" t="s">
        <v>383</v>
      </c>
      <c r="C36" s="244" t="s">
        <v>853</v>
      </c>
      <c r="D36" s="242">
        <v>6</v>
      </c>
      <c r="E36" s="243">
        <v>0</v>
      </c>
      <c r="F36" s="51"/>
      <c r="G36" s="242">
        <v>0</v>
      </c>
      <c r="H36" s="242">
        <v>0</v>
      </c>
      <c r="I36" s="242">
        <v>6</v>
      </c>
      <c r="J36" s="51"/>
      <c r="K36" s="51"/>
      <c r="L36" s="51"/>
      <c r="M36" s="242">
        <v>0</v>
      </c>
    </row>
    <row r="37" spans="1:13" ht="12.75" customHeight="1">
      <c r="A37" s="241"/>
      <c r="B37" s="241" t="s">
        <v>384</v>
      </c>
      <c r="C37" s="244" t="s">
        <v>854</v>
      </c>
      <c r="D37" s="242">
        <v>215</v>
      </c>
      <c r="E37" s="243">
        <v>0</v>
      </c>
      <c r="F37" s="51"/>
      <c r="G37" s="242">
        <v>215</v>
      </c>
      <c r="H37" s="242">
        <v>0</v>
      </c>
      <c r="I37" s="242">
        <v>0</v>
      </c>
      <c r="J37" s="51"/>
      <c r="K37" s="51"/>
      <c r="L37" s="51"/>
      <c r="M37" s="242">
        <v>0</v>
      </c>
    </row>
    <row r="38" spans="1:13" ht="12.75" customHeight="1">
      <c r="A38" s="241"/>
      <c r="B38" s="241" t="s">
        <v>385</v>
      </c>
      <c r="C38" s="244" t="s">
        <v>855</v>
      </c>
      <c r="D38" s="242">
        <v>29</v>
      </c>
      <c r="E38" s="243">
        <v>0</v>
      </c>
      <c r="F38" s="51"/>
      <c r="G38" s="242">
        <v>0</v>
      </c>
      <c r="H38" s="242">
        <v>0</v>
      </c>
      <c r="I38" s="242">
        <v>29</v>
      </c>
      <c r="J38" s="51"/>
      <c r="K38" s="51"/>
      <c r="L38" s="51"/>
      <c r="M38" s="242">
        <v>0</v>
      </c>
    </row>
    <row r="39" spans="1:13" ht="12.75" customHeight="1">
      <c r="A39" s="241"/>
      <c r="B39" s="241" t="s">
        <v>386</v>
      </c>
      <c r="C39" s="244" t="s">
        <v>856</v>
      </c>
      <c r="D39" s="242">
        <v>50</v>
      </c>
      <c r="E39" s="243">
        <v>0</v>
      </c>
      <c r="F39" s="51"/>
      <c r="G39" s="242">
        <v>50</v>
      </c>
      <c r="H39" s="242">
        <v>0</v>
      </c>
      <c r="I39" s="242">
        <v>0</v>
      </c>
      <c r="J39" s="51"/>
      <c r="K39" s="51"/>
      <c r="L39" s="51"/>
      <c r="M39" s="242">
        <v>0</v>
      </c>
    </row>
    <row r="40" spans="1:13" ht="12.75" customHeight="1">
      <c r="A40" s="241" t="s">
        <v>216</v>
      </c>
      <c r="B40" s="241"/>
      <c r="C40" s="242"/>
      <c r="D40" s="242">
        <v>200</v>
      </c>
      <c r="E40" s="243">
        <v>0</v>
      </c>
      <c r="F40" s="51"/>
      <c r="G40" s="242">
        <v>200</v>
      </c>
      <c r="H40" s="242">
        <v>0</v>
      </c>
      <c r="I40" s="242">
        <v>0</v>
      </c>
      <c r="J40" s="51"/>
      <c r="K40" s="51"/>
      <c r="L40" s="51"/>
      <c r="M40" s="242">
        <v>0</v>
      </c>
    </row>
    <row r="41" spans="1:13" ht="12.75" customHeight="1">
      <c r="A41" s="241"/>
      <c r="B41" s="241" t="s">
        <v>387</v>
      </c>
      <c r="C41" s="244" t="s">
        <v>857</v>
      </c>
      <c r="D41" s="242">
        <v>200</v>
      </c>
      <c r="E41" s="243">
        <v>0</v>
      </c>
      <c r="F41" s="51"/>
      <c r="G41" s="242">
        <v>200</v>
      </c>
      <c r="H41" s="242">
        <v>0</v>
      </c>
      <c r="I41" s="242">
        <v>0</v>
      </c>
      <c r="J41" s="51"/>
      <c r="K41" s="51"/>
      <c r="L41" s="51"/>
      <c r="M41" s="242">
        <v>0</v>
      </c>
    </row>
    <row r="42" spans="1:13" ht="12.75" customHeight="1">
      <c r="A42" s="241" t="s">
        <v>217</v>
      </c>
      <c r="B42" s="241"/>
      <c r="C42" s="242"/>
      <c r="D42" s="242">
        <v>50</v>
      </c>
      <c r="E42" s="243">
        <v>0</v>
      </c>
      <c r="F42" s="51"/>
      <c r="G42" s="242">
        <v>50</v>
      </c>
      <c r="H42" s="242">
        <v>0</v>
      </c>
      <c r="I42" s="242">
        <v>0</v>
      </c>
      <c r="J42" s="51"/>
      <c r="K42" s="51"/>
      <c r="L42" s="51"/>
      <c r="M42" s="242">
        <v>0</v>
      </c>
    </row>
    <row r="43" spans="1:13" ht="12.75" customHeight="1">
      <c r="A43" s="241"/>
      <c r="B43" s="241" t="s">
        <v>388</v>
      </c>
      <c r="C43" s="244" t="s">
        <v>858</v>
      </c>
      <c r="D43" s="242">
        <v>50</v>
      </c>
      <c r="E43" s="243">
        <v>0</v>
      </c>
      <c r="F43" s="51"/>
      <c r="G43" s="242">
        <v>50</v>
      </c>
      <c r="H43" s="242">
        <v>0</v>
      </c>
      <c r="I43" s="242">
        <v>0</v>
      </c>
      <c r="J43" s="51"/>
      <c r="K43" s="51"/>
      <c r="L43" s="51"/>
      <c r="M43" s="242">
        <v>0</v>
      </c>
    </row>
    <row r="44" spans="1:13" ht="12.75" customHeight="1">
      <c r="A44" s="241" t="s">
        <v>218</v>
      </c>
      <c r="B44" s="241"/>
      <c r="C44" s="242"/>
      <c r="D44" s="242">
        <v>727</v>
      </c>
      <c r="E44" s="243">
        <v>0</v>
      </c>
      <c r="F44" s="51"/>
      <c r="G44" s="242">
        <v>684</v>
      </c>
      <c r="H44" s="242">
        <v>0</v>
      </c>
      <c r="I44" s="242">
        <v>13</v>
      </c>
      <c r="J44" s="51"/>
      <c r="K44" s="51"/>
      <c r="L44" s="51"/>
      <c r="M44" s="242">
        <v>30</v>
      </c>
    </row>
    <row r="45" spans="1:13" ht="12.75" customHeight="1">
      <c r="A45" s="241"/>
      <c r="B45" s="241" t="s">
        <v>389</v>
      </c>
      <c r="C45" s="244" t="s">
        <v>859</v>
      </c>
      <c r="D45" s="242">
        <v>43</v>
      </c>
      <c r="E45" s="243">
        <v>0</v>
      </c>
      <c r="F45" s="51"/>
      <c r="G45" s="242">
        <v>0</v>
      </c>
      <c r="H45" s="242">
        <v>0</v>
      </c>
      <c r="I45" s="242">
        <v>13</v>
      </c>
      <c r="J45" s="51"/>
      <c r="K45" s="51"/>
      <c r="L45" s="51"/>
      <c r="M45" s="242">
        <v>30</v>
      </c>
    </row>
    <row r="46" spans="1:13" ht="12.75" customHeight="1">
      <c r="A46" s="241"/>
      <c r="B46" s="241" t="s">
        <v>390</v>
      </c>
      <c r="C46" s="244" t="s">
        <v>860</v>
      </c>
      <c r="D46" s="242">
        <v>684</v>
      </c>
      <c r="E46" s="243">
        <v>0</v>
      </c>
      <c r="F46" s="51"/>
      <c r="G46" s="242">
        <v>684</v>
      </c>
      <c r="H46" s="242">
        <v>0</v>
      </c>
      <c r="I46" s="242">
        <v>0</v>
      </c>
      <c r="J46" s="51"/>
      <c r="K46" s="51"/>
      <c r="L46" s="51"/>
      <c r="M46" s="242">
        <v>0</v>
      </c>
    </row>
    <row r="47" spans="1:13" ht="12.75" customHeight="1">
      <c r="A47" s="241" t="s">
        <v>219</v>
      </c>
      <c r="B47" s="241"/>
      <c r="C47" s="242"/>
      <c r="D47" s="242">
        <v>91</v>
      </c>
      <c r="E47" s="243">
        <v>0</v>
      </c>
      <c r="F47" s="51"/>
      <c r="G47" s="242">
        <v>90</v>
      </c>
      <c r="H47" s="242">
        <v>0</v>
      </c>
      <c r="I47" s="242">
        <v>1</v>
      </c>
      <c r="J47" s="51"/>
      <c r="K47" s="51"/>
      <c r="L47" s="51"/>
      <c r="M47" s="242">
        <v>0</v>
      </c>
    </row>
    <row r="48" spans="1:13" ht="12.75" customHeight="1">
      <c r="A48" s="241"/>
      <c r="B48" s="241" t="s">
        <v>391</v>
      </c>
      <c r="C48" s="244" t="s">
        <v>861</v>
      </c>
      <c r="D48" s="242">
        <v>90</v>
      </c>
      <c r="E48" s="243">
        <v>0</v>
      </c>
      <c r="F48" s="51"/>
      <c r="G48" s="242">
        <v>90</v>
      </c>
      <c r="H48" s="242">
        <v>0</v>
      </c>
      <c r="I48" s="242">
        <v>0</v>
      </c>
      <c r="J48" s="51"/>
      <c r="K48" s="51"/>
      <c r="L48" s="51"/>
      <c r="M48" s="242">
        <v>0</v>
      </c>
    </row>
    <row r="49" spans="1:13" ht="12.75" customHeight="1">
      <c r="A49" s="241"/>
      <c r="B49" s="241" t="s">
        <v>392</v>
      </c>
      <c r="C49" s="244" t="s">
        <v>862</v>
      </c>
      <c r="D49" s="242">
        <v>1</v>
      </c>
      <c r="E49" s="243">
        <v>0</v>
      </c>
      <c r="F49" s="51"/>
      <c r="G49" s="242">
        <v>0</v>
      </c>
      <c r="H49" s="242">
        <v>0</v>
      </c>
      <c r="I49" s="242">
        <v>1</v>
      </c>
      <c r="J49" s="51"/>
      <c r="K49" s="51"/>
      <c r="L49" s="51"/>
      <c r="M49" s="242">
        <v>0</v>
      </c>
    </row>
    <row r="50" spans="1:13" ht="12.75" customHeight="1">
      <c r="A50" s="241" t="s">
        <v>220</v>
      </c>
      <c r="B50" s="241"/>
      <c r="C50" s="242"/>
      <c r="D50" s="242">
        <v>45</v>
      </c>
      <c r="E50" s="243">
        <v>0</v>
      </c>
      <c r="F50" s="51"/>
      <c r="G50" s="242">
        <v>45</v>
      </c>
      <c r="H50" s="242">
        <v>0</v>
      </c>
      <c r="I50" s="242">
        <v>0</v>
      </c>
      <c r="J50" s="51"/>
      <c r="K50" s="51"/>
      <c r="L50" s="51"/>
      <c r="M50" s="242">
        <v>0</v>
      </c>
    </row>
    <row r="51" spans="1:13" ht="12.75" customHeight="1">
      <c r="A51" s="241"/>
      <c r="B51" s="241" t="s">
        <v>375</v>
      </c>
      <c r="C51" s="244" t="s">
        <v>863</v>
      </c>
      <c r="D51" s="242">
        <v>45</v>
      </c>
      <c r="E51" s="243">
        <v>0</v>
      </c>
      <c r="F51" s="51"/>
      <c r="G51" s="242">
        <v>45</v>
      </c>
      <c r="H51" s="242">
        <v>0</v>
      </c>
      <c r="I51" s="242">
        <v>0</v>
      </c>
      <c r="J51" s="51"/>
      <c r="K51" s="51"/>
      <c r="L51" s="51"/>
      <c r="M51" s="242">
        <v>0</v>
      </c>
    </row>
    <row r="52" spans="1:13" ht="12.75" customHeight="1">
      <c r="A52" s="241" t="s">
        <v>221</v>
      </c>
      <c r="B52" s="241"/>
      <c r="C52" s="242"/>
      <c r="D52" s="242">
        <v>669.32</v>
      </c>
      <c r="E52" s="243">
        <v>141.58</v>
      </c>
      <c r="F52" s="51"/>
      <c r="G52" s="242">
        <v>360</v>
      </c>
      <c r="H52" s="242">
        <v>12.26</v>
      </c>
      <c r="I52" s="242">
        <v>0</v>
      </c>
      <c r="J52" s="51"/>
      <c r="K52" s="51"/>
      <c r="L52" s="51"/>
      <c r="M52" s="242">
        <v>155.48</v>
      </c>
    </row>
    <row r="53" spans="1:13" ht="12.75" customHeight="1">
      <c r="A53" s="241"/>
      <c r="B53" s="241" t="s">
        <v>393</v>
      </c>
      <c r="C53" s="244" t="s">
        <v>864</v>
      </c>
      <c r="D53" s="242">
        <v>51.93</v>
      </c>
      <c r="E53" s="243">
        <v>32.93</v>
      </c>
      <c r="F53" s="51"/>
      <c r="G53" s="242">
        <v>0</v>
      </c>
      <c r="H53" s="242">
        <v>0</v>
      </c>
      <c r="I53" s="242">
        <v>0</v>
      </c>
      <c r="J53" s="51"/>
      <c r="K53" s="51"/>
      <c r="L53" s="51"/>
      <c r="M53" s="242">
        <v>19</v>
      </c>
    </row>
    <row r="54" spans="1:13" ht="12.75" customHeight="1">
      <c r="A54" s="241"/>
      <c r="B54" s="241" t="s">
        <v>394</v>
      </c>
      <c r="C54" s="244" t="s">
        <v>865</v>
      </c>
      <c r="D54" s="242">
        <v>14.12</v>
      </c>
      <c r="E54" s="243">
        <v>0</v>
      </c>
      <c r="F54" s="51"/>
      <c r="G54" s="242">
        <v>0</v>
      </c>
      <c r="H54" s="242">
        <v>0</v>
      </c>
      <c r="I54" s="242">
        <v>0</v>
      </c>
      <c r="J54" s="51"/>
      <c r="K54" s="51"/>
      <c r="L54" s="51"/>
      <c r="M54" s="242">
        <v>14.12</v>
      </c>
    </row>
    <row r="55" spans="1:13" ht="12.75" customHeight="1">
      <c r="A55" s="241"/>
      <c r="B55" s="241" t="s">
        <v>395</v>
      </c>
      <c r="C55" s="244" t="s">
        <v>866</v>
      </c>
      <c r="D55" s="242">
        <v>48.4</v>
      </c>
      <c r="E55" s="243">
        <v>0</v>
      </c>
      <c r="F55" s="51"/>
      <c r="G55" s="242">
        <v>0</v>
      </c>
      <c r="H55" s="242">
        <v>0</v>
      </c>
      <c r="I55" s="242">
        <v>0</v>
      </c>
      <c r="J55" s="51"/>
      <c r="K55" s="51"/>
      <c r="L55" s="51"/>
      <c r="M55" s="242">
        <v>48.4</v>
      </c>
    </row>
    <row r="56" spans="1:13" ht="12.75" customHeight="1">
      <c r="A56" s="241"/>
      <c r="B56" s="241" t="s">
        <v>396</v>
      </c>
      <c r="C56" s="246" t="s">
        <v>867</v>
      </c>
      <c r="D56" s="242">
        <v>21.28</v>
      </c>
      <c r="E56" s="243">
        <v>0</v>
      </c>
      <c r="F56" s="51"/>
      <c r="G56" s="242">
        <v>0</v>
      </c>
      <c r="H56" s="242">
        <v>0</v>
      </c>
      <c r="I56" s="242">
        <v>0</v>
      </c>
      <c r="J56" s="51"/>
      <c r="K56" s="51"/>
      <c r="L56" s="51"/>
      <c r="M56" s="242">
        <v>21.28</v>
      </c>
    </row>
    <row r="57" spans="1:13" ht="12.75" customHeight="1">
      <c r="A57" s="241"/>
      <c r="B57" s="241" t="s">
        <v>397</v>
      </c>
      <c r="C57" s="244" t="s">
        <v>868</v>
      </c>
      <c r="D57" s="242">
        <v>6</v>
      </c>
      <c r="E57" s="243">
        <v>0</v>
      </c>
      <c r="F57" s="51"/>
      <c r="G57" s="242">
        <v>0</v>
      </c>
      <c r="H57" s="242">
        <v>0</v>
      </c>
      <c r="I57" s="242">
        <v>0</v>
      </c>
      <c r="J57" s="51"/>
      <c r="K57" s="51"/>
      <c r="L57" s="51"/>
      <c r="M57" s="242">
        <v>6</v>
      </c>
    </row>
    <row r="58" spans="1:13" ht="12.75" customHeight="1">
      <c r="A58" s="241"/>
      <c r="B58" s="241" t="s">
        <v>398</v>
      </c>
      <c r="C58" s="244" t="s">
        <v>869</v>
      </c>
      <c r="D58" s="242">
        <v>18.33</v>
      </c>
      <c r="E58" s="243">
        <v>18.33</v>
      </c>
      <c r="F58" s="51"/>
      <c r="G58" s="242">
        <v>0</v>
      </c>
      <c r="H58" s="242">
        <v>0</v>
      </c>
      <c r="I58" s="242">
        <v>0</v>
      </c>
      <c r="J58" s="51"/>
      <c r="K58" s="51"/>
      <c r="L58" s="51"/>
      <c r="M58" s="242">
        <v>0</v>
      </c>
    </row>
    <row r="59" spans="1:13" ht="12.75" customHeight="1">
      <c r="A59" s="241"/>
      <c r="B59" s="241" t="s">
        <v>399</v>
      </c>
      <c r="C59" s="244" t="s">
        <v>870</v>
      </c>
      <c r="D59" s="242">
        <v>45</v>
      </c>
      <c r="E59" s="243">
        <v>45</v>
      </c>
      <c r="F59" s="51"/>
      <c r="G59" s="242">
        <v>0</v>
      </c>
      <c r="H59" s="242">
        <v>0</v>
      </c>
      <c r="I59" s="242">
        <v>0</v>
      </c>
      <c r="J59" s="51"/>
      <c r="K59" s="51"/>
      <c r="L59" s="51"/>
      <c r="M59" s="242">
        <v>0</v>
      </c>
    </row>
    <row r="60" spans="1:13" ht="12.75" customHeight="1">
      <c r="A60" s="241"/>
      <c r="B60" s="241" t="s">
        <v>400</v>
      </c>
      <c r="C60" s="244" t="s">
        <v>871</v>
      </c>
      <c r="D60" s="242">
        <v>12.26</v>
      </c>
      <c r="E60" s="243">
        <v>0</v>
      </c>
      <c r="F60" s="51"/>
      <c r="G60" s="242">
        <v>0</v>
      </c>
      <c r="H60" s="242">
        <v>12.26</v>
      </c>
      <c r="I60" s="242">
        <v>0</v>
      </c>
      <c r="J60" s="51"/>
      <c r="K60" s="51"/>
      <c r="L60" s="51"/>
      <c r="M60" s="242">
        <v>0</v>
      </c>
    </row>
    <row r="61" spans="1:13" ht="12.75" customHeight="1">
      <c r="A61" s="241"/>
      <c r="B61" s="241" t="s">
        <v>401</v>
      </c>
      <c r="C61" s="244" t="s">
        <v>872</v>
      </c>
      <c r="D61" s="242">
        <v>76.12</v>
      </c>
      <c r="E61" s="243">
        <v>45.32</v>
      </c>
      <c r="F61" s="51"/>
      <c r="G61" s="242">
        <v>0</v>
      </c>
      <c r="H61" s="242">
        <v>0</v>
      </c>
      <c r="I61" s="242">
        <v>0</v>
      </c>
      <c r="J61" s="51"/>
      <c r="K61" s="51"/>
      <c r="L61" s="51"/>
      <c r="M61" s="242">
        <v>30.8</v>
      </c>
    </row>
    <row r="62" spans="1:13" ht="12.75" customHeight="1">
      <c r="A62" s="241"/>
      <c r="B62" s="241" t="s">
        <v>402</v>
      </c>
      <c r="C62" s="244" t="s">
        <v>873</v>
      </c>
      <c r="D62" s="242">
        <v>3.5</v>
      </c>
      <c r="E62" s="243">
        <v>0</v>
      </c>
      <c r="F62" s="51"/>
      <c r="G62" s="242">
        <v>0</v>
      </c>
      <c r="H62" s="242">
        <v>0</v>
      </c>
      <c r="I62" s="242">
        <v>0</v>
      </c>
      <c r="J62" s="51"/>
      <c r="K62" s="51"/>
      <c r="L62" s="51"/>
      <c r="M62" s="242">
        <v>3.5</v>
      </c>
    </row>
    <row r="63" spans="1:13" ht="12.75" customHeight="1">
      <c r="A63" s="241"/>
      <c r="B63" s="241" t="s">
        <v>403</v>
      </c>
      <c r="C63" s="244" t="s">
        <v>874</v>
      </c>
      <c r="D63" s="242">
        <v>8.6</v>
      </c>
      <c r="E63" s="243">
        <v>0</v>
      </c>
      <c r="F63" s="51"/>
      <c r="G63" s="242">
        <v>0</v>
      </c>
      <c r="H63" s="242">
        <v>0</v>
      </c>
      <c r="I63" s="242">
        <v>0</v>
      </c>
      <c r="J63" s="51"/>
      <c r="K63" s="51"/>
      <c r="L63" s="51"/>
      <c r="M63" s="242">
        <v>8.6</v>
      </c>
    </row>
    <row r="64" spans="1:13" ht="12.75" customHeight="1">
      <c r="A64" s="241"/>
      <c r="B64" s="241" t="s">
        <v>404</v>
      </c>
      <c r="C64" s="244" t="s">
        <v>875</v>
      </c>
      <c r="D64" s="242">
        <v>3.78</v>
      </c>
      <c r="E64" s="243">
        <v>0</v>
      </c>
      <c r="F64" s="51"/>
      <c r="G64" s="242">
        <v>0</v>
      </c>
      <c r="H64" s="242">
        <v>0</v>
      </c>
      <c r="I64" s="242">
        <v>0</v>
      </c>
      <c r="J64" s="51"/>
      <c r="K64" s="51"/>
      <c r="L64" s="51"/>
      <c r="M64" s="242">
        <v>3.78</v>
      </c>
    </row>
    <row r="65" spans="1:13" ht="12.75" customHeight="1">
      <c r="A65" s="241"/>
      <c r="B65" s="241" t="s">
        <v>405</v>
      </c>
      <c r="C65" s="242" t="s">
        <v>876</v>
      </c>
      <c r="D65" s="242">
        <v>360</v>
      </c>
      <c r="E65" s="243">
        <v>0</v>
      </c>
      <c r="F65" s="51"/>
      <c r="G65" s="242">
        <v>360</v>
      </c>
      <c r="H65" s="242">
        <v>0</v>
      </c>
      <c r="I65" s="242">
        <v>0</v>
      </c>
      <c r="J65" s="51"/>
      <c r="K65" s="51"/>
      <c r="L65" s="51"/>
      <c r="M65" s="242">
        <v>0</v>
      </c>
    </row>
    <row r="66" spans="1:13" ht="12.75" customHeight="1">
      <c r="A66" s="241" t="s">
        <v>222</v>
      </c>
      <c r="B66" s="241"/>
      <c r="C66" s="242"/>
      <c r="D66" s="242">
        <v>20.13</v>
      </c>
      <c r="E66" s="243">
        <v>0</v>
      </c>
      <c r="F66" s="51"/>
      <c r="G66" s="242">
        <v>0</v>
      </c>
      <c r="H66" s="242">
        <v>20.13</v>
      </c>
      <c r="I66" s="242">
        <v>0</v>
      </c>
      <c r="J66" s="51"/>
      <c r="K66" s="51"/>
      <c r="L66" s="51"/>
      <c r="M66" s="242">
        <v>0</v>
      </c>
    </row>
    <row r="67" spans="1:13" ht="12.75" customHeight="1">
      <c r="A67" s="241"/>
      <c r="B67" s="241" t="s">
        <v>406</v>
      </c>
      <c r="C67" s="244" t="s">
        <v>877</v>
      </c>
      <c r="D67" s="242">
        <v>9.4</v>
      </c>
      <c r="E67" s="243">
        <v>0</v>
      </c>
      <c r="F67" s="51"/>
      <c r="G67" s="242">
        <v>0</v>
      </c>
      <c r="H67" s="242">
        <v>9.4</v>
      </c>
      <c r="I67" s="242">
        <v>0</v>
      </c>
      <c r="J67" s="51"/>
      <c r="K67" s="51"/>
      <c r="L67" s="51"/>
      <c r="M67" s="242">
        <v>0</v>
      </c>
    </row>
    <row r="68" spans="1:13" ht="12.75" customHeight="1">
      <c r="A68" s="241"/>
      <c r="B68" s="241" t="s">
        <v>407</v>
      </c>
      <c r="C68" s="244" t="s">
        <v>878</v>
      </c>
      <c r="D68" s="242">
        <v>3.55</v>
      </c>
      <c r="E68" s="243">
        <v>0</v>
      </c>
      <c r="F68" s="51"/>
      <c r="G68" s="242">
        <v>0</v>
      </c>
      <c r="H68" s="242">
        <v>3.55</v>
      </c>
      <c r="I68" s="242">
        <v>0</v>
      </c>
      <c r="J68" s="51"/>
      <c r="K68" s="51"/>
      <c r="L68" s="51"/>
      <c r="M68" s="242">
        <v>0</v>
      </c>
    </row>
    <row r="69" spans="1:13" ht="12.75" customHeight="1">
      <c r="A69" s="241"/>
      <c r="B69" s="241" t="s">
        <v>408</v>
      </c>
      <c r="C69" s="244" t="s">
        <v>879</v>
      </c>
      <c r="D69" s="242">
        <v>7.18</v>
      </c>
      <c r="E69" s="243">
        <v>0</v>
      </c>
      <c r="F69" s="51"/>
      <c r="G69" s="242">
        <v>0</v>
      </c>
      <c r="H69" s="242">
        <v>7.18</v>
      </c>
      <c r="I69" s="242">
        <v>0</v>
      </c>
      <c r="J69" s="51"/>
      <c r="K69" s="51"/>
      <c r="L69" s="51"/>
      <c r="M69" s="242">
        <v>0</v>
      </c>
    </row>
    <row r="70" spans="1:13" ht="12.75" customHeight="1">
      <c r="A70" s="241" t="s">
        <v>223</v>
      </c>
      <c r="B70" s="241"/>
      <c r="C70" s="242"/>
      <c r="D70" s="242">
        <v>116.45</v>
      </c>
      <c r="E70" s="243">
        <v>0</v>
      </c>
      <c r="F70" s="51"/>
      <c r="G70" s="242">
        <v>16.45</v>
      </c>
      <c r="H70" s="242">
        <v>0</v>
      </c>
      <c r="I70" s="242">
        <v>0</v>
      </c>
      <c r="J70" s="51"/>
      <c r="K70" s="51"/>
      <c r="L70" s="51"/>
      <c r="M70" s="242">
        <v>100</v>
      </c>
    </row>
    <row r="71" spans="1:13" ht="12.75" customHeight="1">
      <c r="A71" s="241"/>
      <c r="B71" s="241" t="s">
        <v>880</v>
      </c>
      <c r="C71" s="242" t="s">
        <v>881</v>
      </c>
      <c r="D71" s="242">
        <v>16.45</v>
      </c>
      <c r="E71" s="243">
        <v>0</v>
      </c>
      <c r="F71" s="51"/>
      <c r="G71" s="242">
        <v>16.45</v>
      </c>
      <c r="H71" s="242">
        <v>0</v>
      </c>
      <c r="I71" s="242">
        <v>0</v>
      </c>
      <c r="J71" s="51"/>
      <c r="K71" s="51"/>
      <c r="L71" s="51"/>
      <c r="M71" s="242">
        <v>0</v>
      </c>
    </row>
    <row r="72" spans="1:13" ht="12.75" customHeight="1">
      <c r="A72" s="241"/>
      <c r="B72" s="241" t="s">
        <v>882</v>
      </c>
      <c r="C72" s="242" t="s">
        <v>883</v>
      </c>
      <c r="D72" s="242">
        <v>100</v>
      </c>
      <c r="E72" s="243">
        <v>0</v>
      </c>
      <c r="F72" s="51"/>
      <c r="G72" s="242">
        <v>0</v>
      </c>
      <c r="H72" s="242">
        <v>0</v>
      </c>
      <c r="I72" s="242">
        <v>0</v>
      </c>
      <c r="J72" s="51"/>
      <c r="K72" s="51"/>
      <c r="L72" s="51"/>
      <c r="M72" s="242">
        <v>100</v>
      </c>
    </row>
    <row r="73" spans="1:13" ht="12.75" customHeight="1">
      <c r="A73" s="241" t="s">
        <v>224</v>
      </c>
      <c r="B73" s="241"/>
      <c r="C73" s="242"/>
      <c r="D73" s="242">
        <v>65</v>
      </c>
      <c r="E73" s="243">
        <v>0</v>
      </c>
      <c r="F73" s="51"/>
      <c r="G73" s="242">
        <v>65</v>
      </c>
      <c r="H73" s="242">
        <v>0</v>
      </c>
      <c r="I73" s="242">
        <v>0</v>
      </c>
      <c r="J73" s="51"/>
      <c r="K73" s="51"/>
      <c r="L73" s="51"/>
      <c r="M73" s="242">
        <v>0</v>
      </c>
    </row>
    <row r="74" spans="1:13" ht="12.75" customHeight="1">
      <c r="A74" s="241"/>
      <c r="B74" s="241" t="s">
        <v>409</v>
      </c>
      <c r="C74" s="244" t="s">
        <v>884</v>
      </c>
      <c r="D74" s="242">
        <v>65</v>
      </c>
      <c r="E74" s="243">
        <v>0</v>
      </c>
      <c r="F74" s="51"/>
      <c r="G74" s="242">
        <v>65</v>
      </c>
      <c r="H74" s="242">
        <v>0</v>
      </c>
      <c r="I74" s="242">
        <v>0</v>
      </c>
      <c r="J74" s="51"/>
      <c r="K74" s="51"/>
      <c r="L74" s="51"/>
      <c r="M74" s="242">
        <v>0</v>
      </c>
    </row>
    <row r="75" spans="1:13" ht="12.75" customHeight="1">
      <c r="A75" s="241" t="s">
        <v>225</v>
      </c>
      <c r="B75" s="241"/>
      <c r="C75" s="242"/>
      <c r="D75" s="242">
        <v>95</v>
      </c>
      <c r="E75" s="243">
        <v>0</v>
      </c>
      <c r="F75" s="51"/>
      <c r="G75" s="242">
        <v>95</v>
      </c>
      <c r="H75" s="242">
        <v>0</v>
      </c>
      <c r="I75" s="242">
        <v>0</v>
      </c>
      <c r="J75" s="51"/>
      <c r="K75" s="51"/>
      <c r="L75" s="51"/>
      <c r="M75" s="242">
        <v>0</v>
      </c>
    </row>
    <row r="76" spans="1:13" ht="12.75" customHeight="1">
      <c r="A76" s="241"/>
      <c r="B76" s="241" t="s">
        <v>410</v>
      </c>
      <c r="C76" s="244" t="s">
        <v>885</v>
      </c>
      <c r="D76" s="242">
        <v>95</v>
      </c>
      <c r="E76" s="243">
        <v>0</v>
      </c>
      <c r="F76" s="51"/>
      <c r="G76" s="242">
        <v>95</v>
      </c>
      <c r="H76" s="242">
        <v>0</v>
      </c>
      <c r="I76" s="242">
        <v>0</v>
      </c>
      <c r="J76" s="51"/>
      <c r="K76" s="51"/>
      <c r="L76" s="51"/>
      <c r="M76" s="242">
        <v>0</v>
      </c>
    </row>
    <row r="77" spans="1:13" ht="12.75" customHeight="1">
      <c r="A77" s="241" t="s">
        <v>226</v>
      </c>
      <c r="B77" s="241"/>
      <c r="C77" s="242"/>
      <c r="D77" s="242">
        <v>70</v>
      </c>
      <c r="E77" s="243">
        <v>0</v>
      </c>
      <c r="F77" s="51"/>
      <c r="G77" s="242">
        <v>70</v>
      </c>
      <c r="H77" s="242">
        <v>0</v>
      </c>
      <c r="I77" s="242">
        <v>0</v>
      </c>
      <c r="J77" s="51"/>
      <c r="K77" s="51"/>
      <c r="L77" s="51"/>
      <c r="M77" s="242">
        <v>0</v>
      </c>
    </row>
    <row r="78" spans="1:13" ht="12.75" customHeight="1">
      <c r="A78" s="241"/>
      <c r="B78" s="241" t="s">
        <v>411</v>
      </c>
      <c r="C78" s="242" t="s">
        <v>886</v>
      </c>
      <c r="D78" s="242">
        <v>70</v>
      </c>
      <c r="E78" s="243">
        <v>0</v>
      </c>
      <c r="F78" s="51"/>
      <c r="G78" s="242">
        <v>70</v>
      </c>
      <c r="H78" s="242">
        <v>0</v>
      </c>
      <c r="I78" s="242">
        <v>0</v>
      </c>
      <c r="J78" s="51"/>
      <c r="K78" s="51"/>
      <c r="L78" s="51"/>
      <c r="M78" s="242">
        <v>0</v>
      </c>
    </row>
    <row r="79" spans="1:13" ht="12.75" customHeight="1">
      <c r="A79" s="241" t="s">
        <v>227</v>
      </c>
      <c r="B79" s="241"/>
      <c r="C79" s="242"/>
      <c r="D79" s="242">
        <v>335</v>
      </c>
      <c r="E79" s="243">
        <v>0</v>
      </c>
      <c r="F79" s="51"/>
      <c r="G79" s="242">
        <v>335</v>
      </c>
      <c r="H79" s="242">
        <v>0</v>
      </c>
      <c r="I79" s="242">
        <v>0</v>
      </c>
      <c r="J79" s="51"/>
      <c r="K79" s="51"/>
      <c r="L79" s="51"/>
      <c r="M79" s="242">
        <v>0</v>
      </c>
    </row>
    <row r="80" spans="1:13" ht="12.75" customHeight="1">
      <c r="A80" s="241"/>
      <c r="B80" s="241" t="s">
        <v>412</v>
      </c>
      <c r="C80" s="242" t="s">
        <v>887</v>
      </c>
      <c r="D80" s="242">
        <v>320</v>
      </c>
      <c r="E80" s="243">
        <v>0</v>
      </c>
      <c r="F80" s="51"/>
      <c r="G80" s="242">
        <v>320</v>
      </c>
      <c r="H80" s="242">
        <v>0</v>
      </c>
      <c r="I80" s="242">
        <v>0</v>
      </c>
      <c r="J80" s="51"/>
      <c r="K80" s="51"/>
      <c r="L80" s="51"/>
      <c r="M80" s="242">
        <v>0</v>
      </c>
    </row>
    <row r="81" spans="1:13" ht="12.75" customHeight="1">
      <c r="A81" s="241"/>
      <c r="B81" s="241" t="s">
        <v>413</v>
      </c>
      <c r="C81" s="242" t="s">
        <v>888</v>
      </c>
      <c r="D81" s="242">
        <v>15</v>
      </c>
      <c r="E81" s="243">
        <v>0</v>
      </c>
      <c r="F81" s="51"/>
      <c r="G81" s="242">
        <v>15</v>
      </c>
      <c r="H81" s="242">
        <v>0</v>
      </c>
      <c r="I81" s="242">
        <v>0</v>
      </c>
      <c r="J81" s="51"/>
      <c r="K81" s="51"/>
      <c r="L81" s="51"/>
      <c r="M81" s="242">
        <v>0</v>
      </c>
    </row>
    <row r="82" spans="1:13" ht="12.75" customHeight="1">
      <c r="A82" s="241" t="s">
        <v>228</v>
      </c>
      <c r="B82" s="241"/>
      <c r="C82" s="242"/>
      <c r="D82" s="242">
        <v>5</v>
      </c>
      <c r="E82" s="243">
        <v>0</v>
      </c>
      <c r="F82" s="51"/>
      <c r="G82" s="242">
        <v>5</v>
      </c>
      <c r="H82" s="242">
        <v>0</v>
      </c>
      <c r="I82" s="242">
        <v>0</v>
      </c>
      <c r="J82" s="51"/>
      <c r="K82" s="51"/>
      <c r="L82" s="51"/>
      <c r="M82" s="242">
        <v>0</v>
      </c>
    </row>
    <row r="83" spans="1:13" ht="12.75" customHeight="1">
      <c r="A83" s="241"/>
      <c r="B83" s="241" t="s">
        <v>414</v>
      </c>
      <c r="C83" s="244" t="s">
        <v>889</v>
      </c>
      <c r="D83" s="242">
        <v>5</v>
      </c>
      <c r="E83" s="243">
        <v>0</v>
      </c>
      <c r="F83" s="51"/>
      <c r="G83" s="242">
        <v>5</v>
      </c>
      <c r="H83" s="242">
        <v>0</v>
      </c>
      <c r="I83" s="242">
        <v>0</v>
      </c>
      <c r="J83" s="51"/>
      <c r="K83" s="51"/>
      <c r="L83" s="51"/>
      <c r="M83" s="242">
        <v>0</v>
      </c>
    </row>
    <row r="84" spans="1:13" ht="12.75" customHeight="1">
      <c r="A84" s="241" t="s">
        <v>230</v>
      </c>
      <c r="B84" s="241"/>
      <c r="C84" s="242"/>
      <c r="D84" s="242">
        <v>1850</v>
      </c>
      <c r="E84" s="243">
        <v>0</v>
      </c>
      <c r="F84" s="51"/>
      <c r="G84" s="242">
        <v>1850</v>
      </c>
      <c r="H84" s="242">
        <v>0</v>
      </c>
      <c r="I84" s="242">
        <v>0</v>
      </c>
      <c r="J84" s="51"/>
      <c r="K84" s="51"/>
      <c r="L84" s="51"/>
      <c r="M84" s="242">
        <v>0</v>
      </c>
    </row>
    <row r="85" spans="1:13" ht="12.75" customHeight="1">
      <c r="A85" s="241"/>
      <c r="B85" s="241" t="s">
        <v>415</v>
      </c>
      <c r="C85" s="242" t="s">
        <v>890</v>
      </c>
      <c r="D85" s="242">
        <v>1850</v>
      </c>
      <c r="E85" s="243">
        <v>0</v>
      </c>
      <c r="F85" s="51"/>
      <c r="G85" s="242">
        <v>1850</v>
      </c>
      <c r="H85" s="242">
        <v>0</v>
      </c>
      <c r="I85" s="242">
        <v>0</v>
      </c>
      <c r="J85" s="51"/>
      <c r="K85" s="51"/>
      <c r="L85" s="51"/>
      <c r="M85" s="242">
        <v>0</v>
      </c>
    </row>
  </sheetData>
  <sheetProtection formatCells="0" formatColumns="0" formatRows="0"/>
  <mergeCells count="13">
    <mergeCell ref="I5:I6"/>
    <mergeCell ref="J5:J6"/>
    <mergeCell ref="K5:L5"/>
    <mergeCell ref="A1:M1"/>
    <mergeCell ref="D4:M4"/>
    <mergeCell ref="E5:F5"/>
    <mergeCell ref="D5:D6"/>
    <mergeCell ref="G5:G6"/>
    <mergeCell ref="H5:H6"/>
    <mergeCell ref="A4:A6"/>
    <mergeCell ref="B4:B6"/>
    <mergeCell ref="C4:C6"/>
    <mergeCell ref="M5:M6"/>
  </mergeCells>
  <printOptions horizontalCentered="1" verticalCentered="1"/>
  <pageMargins left="0" right="0" top="0" bottom="0" header="0" footer="0"/>
  <pageSetup horizontalDpi="600" verticalDpi="600" orientation="landscape" paperSize="9" scale="85" r:id="rId1"/>
</worksheet>
</file>

<file path=xl/worksheets/sheet38.xml><?xml version="1.0" encoding="utf-8"?>
<worksheet xmlns="http://schemas.openxmlformats.org/spreadsheetml/2006/main" xmlns:r="http://schemas.openxmlformats.org/officeDocument/2006/relationships">
  <dimension ref="A1:O55"/>
  <sheetViews>
    <sheetView showGridLines="0" showZeros="0" zoomScalePageLayoutView="0" workbookViewId="0" topLeftCell="C2">
      <selection activeCell="F7" sqref="F7"/>
    </sheetView>
  </sheetViews>
  <sheetFormatPr defaultColWidth="9.16015625" defaultRowHeight="12.75" customHeight="1"/>
  <cols>
    <col min="1" max="2" width="68" style="0" bestFit="1" customWidth="1"/>
    <col min="3" max="3" width="10.16015625" style="0" customWidth="1"/>
    <col min="4" max="4" width="50.5" style="0" customWidth="1"/>
    <col min="5" max="5" width="10.16015625" style="0" customWidth="1"/>
    <col min="6" max="6" width="13.5" style="0" customWidth="1"/>
    <col min="7" max="7" width="9.5" style="0" customWidth="1"/>
    <col min="8" max="10" width="13.5" style="0" customWidth="1"/>
    <col min="11" max="11" width="9.5" style="0" customWidth="1"/>
    <col min="12" max="12" width="10" style="0" customWidth="1"/>
  </cols>
  <sheetData>
    <row r="1" spans="1:15" ht="22.5">
      <c r="A1" s="468" t="s">
        <v>134</v>
      </c>
      <c r="B1" s="468"/>
      <c r="C1" s="468"/>
      <c r="D1" s="468"/>
      <c r="E1" s="468"/>
      <c r="F1" s="468"/>
      <c r="G1" s="468"/>
      <c r="H1" s="468"/>
      <c r="I1" s="468"/>
      <c r="J1" s="468"/>
      <c r="K1" s="468"/>
      <c r="L1" s="468"/>
      <c r="M1" s="468"/>
      <c r="N1" s="468"/>
      <c r="O1" s="468"/>
    </row>
    <row r="2" spans="1:15" ht="22.5" customHeight="1">
      <c r="A2" s="45"/>
      <c r="B2" s="45"/>
      <c r="C2" s="45"/>
      <c r="D2" s="45"/>
      <c r="E2" s="45"/>
      <c r="F2" s="45"/>
      <c r="G2" s="45"/>
      <c r="H2" s="45"/>
      <c r="I2" s="45"/>
      <c r="J2" s="45"/>
      <c r="K2" s="45"/>
      <c r="O2" s="52" t="s">
        <v>135</v>
      </c>
    </row>
    <row r="3" spans="1:15" ht="20.25" customHeight="1">
      <c r="A3" s="14" t="s">
        <v>416</v>
      </c>
      <c r="O3" s="53" t="s">
        <v>24</v>
      </c>
    </row>
    <row r="4" spans="1:15" s="6" customFormat="1" ht="30.75" customHeight="1">
      <c r="A4" s="483" t="s">
        <v>44</v>
      </c>
      <c r="B4" s="483" t="s">
        <v>136</v>
      </c>
      <c r="C4" s="483" t="s">
        <v>137</v>
      </c>
      <c r="D4" s="483" t="s">
        <v>138</v>
      </c>
      <c r="E4" s="483" t="s">
        <v>139</v>
      </c>
      <c r="F4" s="483" t="s">
        <v>78</v>
      </c>
      <c r="G4" s="483"/>
      <c r="H4" s="483"/>
      <c r="I4" s="483"/>
      <c r="J4" s="483"/>
      <c r="K4" s="483"/>
      <c r="L4" s="483"/>
      <c r="M4" s="483"/>
      <c r="N4" s="483"/>
      <c r="O4" s="483"/>
    </row>
    <row r="5" spans="1:15" s="6" customFormat="1" ht="26.25" customHeight="1">
      <c r="A5" s="483"/>
      <c r="B5" s="483"/>
      <c r="C5" s="483"/>
      <c r="D5" s="483"/>
      <c r="E5" s="483"/>
      <c r="F5" s="483" t="s">
        <v>47</v>
      </c>
      <c r="G5" s="444" t="s">
        <v>29</v>
      </c>
      <c r="H5" s="444"/>
      <c r="I5" s="444" t="s">
        <v>173</v>
      </c>
      <c r="J5" s="444" t="s">
        <v>175</v>
      </c>
      <c r="K5" s="444" t="s">
        <v>177</v>
      </c>
      <c r="L5" s="444" t="s">
        <v>84</v>
      </c>
      <c r="M5" s="444" t="s">
        <v>180</v>
      </c>
      <c r="N5" s="444"/>
      <c r="O5" s="444" t="s">
        <v>182</v>
      </c>
    </row>
    <row r="6" spans="1:15" s="6" customFormat="1" ht="48" customHeight="1">
      <c r="A6" s="483"/>
      <c r="B6" s="483"/>
      <c r="C6" s="483"/>
      <c r="D6" s="483"/>
      <c r="E6" s="483">
        <f>SUM(E7:E23)</f>
        <v>0</v>
      </c>
      <c r="F6" s="483"/>
      <c r="G6" s="49" t="s">
        <v>50</v>
      </c>
      <c r="H6" s="17" t="s">
        <v>51</v>
      </c>
      <c r="I6" s="444"/>
      <c r="J6" s="444"/>
      <c r="K6" s="444"/>
      <c r="L6" s="444"/>
      <c r="M6" s="49" t="s">
        <v>50</v>
      </c>
      <c r="N6" s="49" t="s">
        <v>184</v>
      </c>
      <c r="O6" s="444"/>
    </row>
    <row r="7" spans="1:15" s="6" customFormat="1" ht="33" customHeight="1">
      <c r="A7" s="46" t="s">
        <v>47</v>
      </c>
      <c r="B7" s="47"/>
      <c r="C7" s="48"/>
      <c r="D7" s="48" t="s">
        <v>133</v>
      </c>
      <c r="E7" s="54">
        <f>SUM(E8:E25)</f>
        <v>0</v>
      </c>
      <c r="F7" s="55">
        <f>F8+F10+F12+F14+F16+F18+F21+F23+F25+F27+F29+F33+F31+F36+F38+F40</f>
        <v>4025</v>
      </c>
      <c r="G7" s="55">
        <f>G8+G10+G12+G14+G16+G18+G21+G23+G25+G27+G29+G33+G31+G36+G38+G40</f>
        <v>0</v>
      </c>
      <c r="H7" s="55">
        <f>H8+H10+H12+H14+H16+H18+H21+H23+H25+H27+H29+H33+H31+H36+H38+H40</f>
        <v>0</v>
      </c>
      <c r="I7" s="175">
        <f>I8+I10+I12+I14+I16+I18+I21+I23+I25+I27+I29+I33+I31+I36+I38+I40</f>
        <v>3982</v>
      </c>
      <c r="J7" s="56"/>
      <c r="K7" s="163">
        <v>13</v>
      </c>
      <c r="L7" s="163"/>
      <c r="M7" s="166"/>
      <c r="N7" s="166"/>
      <c r="O7" s="166">
        <v>30</v>
      </c>
    </row>
    <row r="8" spans="1:15" s="6" customFormat="1" ht="24.75" customHeight="1">
      <c r="A8" s="154" t="s">
        <v>472</v>
      </c>
      <c r="B8" s="154"/>
      <c r="C8" s="48"/>
      <c r="D8" s="158"/>
      <c r="E8" s="54">
        <f>SUM(E9:E26)</f>
        <v>0</v>
      </c>
      <c r="F8" s="157">
        <v>30</v>
      </c>
      <c r="G8" s="50"/>
      <c r="H8" s="56"/>
      <c r="I8" s="163">
        <v>30</v>
      </c>
      <c r="J8" s="56"/>
      <c r="K8" s="56"/>
      <c r="L8" s="56"/>
      <c r="M8" s="167"/>
      <c r="N8" s="167"/>
      <c r="O8" s="167"/>
    </row>
    <row r="9" spans="1:15" s="6" customFormat="1" ht="42.75">
      <c r="A9" s="154" t="s">
        <v>447</v>
      </c>
      <c r="B9" s="154" t="s">
        <v>455</v>
      </c>
      <c r="C9" s="48"/>
      <c r="D9" s="158" t="s">
        <v>446</v>
      </c>
      <c r="E9" s="54">
        <f>SUM(E23:E27)</f>
        <v>0</v>
      </c>
      <c r="F9" s="157">
        <v>30</v>
      </c>
      <c r="G9" s="50"/>
      <c r="H9" s="56"/>
      <c r="I9" s="163">
        <v>30</v>
      </c>
      <c r="J9" s="56"/>
      <c r="K9" s="56"/>
      <c r="L9" s="56"/>
      <c r="M9" s="167"/>
      <c r="N9" s="167"/>
      <c r="O9" s="167"/>
    </row>
    <row r="10" spans="1:15" s="6" customFormat="1" ht="21.75" customHeight="1">
      <c r="A10" s="154" t="s">
        <v>417</v>
      </c>
      <c r="B10" s="154"/>
      <c r="C10" s="48"/>
      <c r="D10" s="168"/>
      <c r="E10" s="54"/>
      <c r="F10" s="157">
        <v>80</v>
      </c>
      <c r="G10" s="50"/>
      <c r="H10" s="56"/>
      <c r="I10" s="163">
        <v>80</v>
      </c>
      <c r="J10" s="56"/>
      <c r="K10" s="56"/>
      <c r="L10" s="56"/>
      <c r="M10" s="167"/>
      <c r="N10" s="167"/>
      <c r="O10" s="167"/>
    </row>
    <row r="11" spans="1:15" s="6" customFormat="1" ht="185.25">
      <c r="A11" s="154" t="s">
        <v>418</v>
      </c>
      <c r="B11" s="154" t="s">
        <v>418</v>
      </c>
      <c r="C11" s="48"/>
      <c r="D11" s="158" t="s">
        <v>460</v>
      </c>
      <c r="E11" s="54"/>
      <c r="F11" s="157">
        <v>80</v>
      </c>
      <c r="G11" s="50"/>
      <c r="H11" s="56"/>
      <c r="I11" s="163">
        <v>80</v>
      </c>
      <c r="J11" s="56"/>
      <c r="K11" s="56"/>
      <c r="L11" s="56"/>
      <c r="M11" s="167"/>
      <c r="N11" s="167"/>
      <c r="O11" s="167"/>
    </row>
    <row r="12" spans="1:15" s="6" customFormat="1" ht="21.75" customHeight="1">
      <c r="A12" s="154" t="s">
        <v>419</v>
      </c>
      <c r="B12" s="154"/>
      <c r="C12" s="48"/>
      <c r="D12" s="168"/>
      <c r="E12" s="54"/>
      <c r="F12" s="157">
        <v>85</v>
      </c>
      <c r="G12" s="50"/>
      <c r="H12" s="56"/>
      <c r="I12" s="163">
        <v>85</v>
      </c>
      <c r="J12" s="56"/>
      <c r="K12" s="56"/>
      <c r="L12" s="56"/>
      <c r="M12" s="167"/>
      <c r="N12" s="167"/>
      <c r="O12" s="167"/>
    </row>
    <row r="13" spans="1:15" s="6" customFormat="1" ht="171">
      <c r="A13" s="154" t="s">
        <v>420</v>
      </c>
      <c r="B13" s="154" t="s">
        <v>420</v>
      </c>
      <c r="C13" s="48"/>
      <c r="D13" s="154" t="s">
        <v>421</v>
      </c>
      <c r="E13" s="54"/>
      <c r="F13" s="157">
        <v>85</v>
      </c>
      <c r="G13" s="50"/>
      <c r="H13" s="56"/>
      <c r="I13" s="163">
        <v>85</v>
      </c>
      <c r="J13" s="56"/>
      <c r="K13" s="56"/>
      <c r="L13" s="56"/>
      <c r="M13" s="167"/>
      <c r="N13" s="167"/>
      <c r="O13" s="167"/>
    </row>
    <row r="14" spans="1:15" s="6" customFormat="1" ht="21.75" customHeight="1">
      <c r="A14" s="154" t="s">
        <v>422</v>
      </c>
      <c r="B14" s="154"/>
      <c r="C14" s="48"/>
      <c r="D14" s="168"/>
      <c r="E14" s="54"/>
      <c r="F14" s="157">
        <v>130</v>
      </c>
      <c r="G14" s="50"/>
      <c r="H14" s="56"/>
      <c r="I14" s="163">
        <v>130</v>
      </c>
      <c r="J14" s="56"/>
      <c r="K14" s="56"/>
      <c r="L14" s="56"/>
      <c r="M14" s="167"/>
      <c r="N14" s="167"/>
      <c r="O14" s="167"/>
    </row>
    <row r="15" spans="1:15" s="6" customFormat="1" ht="114">
      <c r="A15" s="154" t="s">
        <v>423</v>
      </c>
      <c r="B15" s="154" t="s">
        <v>423</v>
      </c>
      <c r="C15" s="48"/>
      <c r="D15" s="158" t="s">
        <v>466</v>
      </c>
      <c r="E15" s="54"/>
      <c r="F15" s="157">
        <v>130</v>
      </c>
      <c r="G15" s="50"/>
      <c r="H15" s="56"/>
      <c r="I15" s="163">
        <v>130</v>
      </c>
      <c r="J15" s="56"/>
      <c r="K15" s="56"/>
      <c r="L15" s="56"/>
      <c r="M15" s="167"/>
      <c r="N15" s="167"/>
      <c r="O15" s="167"/>
    </row>
    <row r="16" spans="1:15" s="6" customFormat="1" ht="21.75" customHeight="1">
      <c r="A16" s="154" t="s">
        <v>426</v>
      </c>
      <c r="B16" s="154"/>
      <c r="C16" s="48"/>
      <c r="D16" s="158"/>
      <c r="E16" s="54"/>
      <c r="F16" s="157">
        <v>50</v>
      </c>
      <c r="G16" s="50"/>
      <c r="H16" s="56"/>
      <c r="I16" s="163">
        <v>50</v>
      </c>
      <c r="J16" s="56"/>
      <c r="K16" s="56"/>
      <c r="L16" s="56"/>
      <c r="M16" s="167"/>
      <c r="N16" s="167"/>
      <c r="O16" s="167"/>
    </row>
    <row r="17" spans="1:15" s="6" customFormat="1" ht="185.25">
      <c r="A17" s="154" t="s">
        <v>427</v>
      </c>
      <c r="B17" s="154" t="s">
        <v>427</v>
      </c>
      <c r="C17" s="48"/>
      <c r="D17" s="158" t="s">
        <v>461</v>
      </c>
      <c r="E17" s="54"/>
      <c r="F17" s="157">
        <v>50</v>
      </c>
      <c r="G17" s="50"/>
      <c r="H17" s="56"/>
      <c r="I17" s="163">
        <v>50</v>
      </c>
      <c r="J17" s="56"/>
      <c r="K17" s="56"/>
      <c r="L17" s="56"/>
      <c r="M17" s="167"/>
      <c r="N17" s="167"/>
      <c r="O17" s="167"/>
    </row>
    <row r="18" spans="1:15" s="6" customFormat="1" ht="21.75" customHeight="1">
      <c r="A18" s="156" t="s">
        <v>448</v>
      </c>
      <c r="B18" s="156"/>
      <c r="C18" s="48"/>
      <c r="D18" s="169"/>
      <c r="E18" s="54"/>
      <c r="F18" s="157">
        <v>507</v>
      </c>
      <c r="G18" s="50"/>
      <c r="H18" s="56"/>
      <c r="I18" s="163">
        <v>507</v>
      </c>
      <c r="J18" s="56"/>
      <c r="K18" s="56"/>
      <c r="L18" s="56"/>
      <c r="M18" s="167"/>
      <c r="N18" s="167"/>
      <c r="O18" s="167"/>
    </row>
    <row r="19" spans="1:15" s="6" customFormat="1" ht="114">
      <c r="A19" s="155" t="s">
        <v>449</v>
      </c>
      <c r="B19" s="155" t="s">
        <v>456</v>
      </c>
      <c r="C19" s="48"/>
      <c r="D19" s="155" t="s">
        <v>467</v>
      </c>
      <c r="E19" s="54"/>
      <c r="F19" s="157">
        <v>300</v>
      </c>
      <c r="G19" s="50"/>
      <c r="H19" s="56"/>
      <c r="I19" s="163">
        <v>300</v>
      </c>
      <c r="J19" s="56"/>
      <c r="K19" s="56"/>
      <c r="L19" s="56"/>
      <c r="M19" s="167"/>
      <c r="N19" s="167"/>
      <c r="O19" s="167"/>
    </row>
    <row r="20" spans="1:15" s="6" customFormat="1" ht="57">
      <c r="A20" s="156" t="s">
        <v>450</v>
      </c>
      <c r="B20" s="156" t="s">
        <v>457</v>
      </c>
      <c r="C20" s="48"/>
      <c r="D20" s="159" t="s">
        <v>468</v>
      </c>
      <c r="E20" s="54"/>
      <c r="F20" s="157">
        <v>207</v>
      </c>
      <c r="G20" s="50"/>
      <c r="H20" s="56"/>
      <c r="I20" s="163">
        <v>207</v>
      </c>
      <c r="J20" s="56"/>
      <c r="K20" s="56"/>
      <c r="L20" s="56"/>
      <c r="M20" s="167"/>
      <c r="N20" s="167"/>
      <c r="O20" s="167"/>
    </row>
    <row r="21" spans="1:15" s="6" customFormat="1" ht="14.25">
      <c r="A21" s="154" t="s">
        <v>424</v>
      </c>
      <c r="B21" s="154"/>
      <c r="C21" s="48"/>
      <c r="D21" s="168"/>
      <c r="E21" s="54"/>
      <c r="F21" s="157">
        <v>50</v>
      </c>
      <c r="G21" s="50"/>
      <c r="H21" s="56"/>
      <c r="I21" s="163">
        <v>50</v>
      </c>
      <c r="J21" s="56"/>
      <c r="K21" s="56"/>
      <c r="L21" s="56"/>
      <c r="M21" s="167"/>
      <c r="N21" s="167"/>
      <c r="O21" s="167"/>
    </row>
    <row r="22" spans="1:15" s="6" customFormat="1" ht="99.75">
      <c r="A22" s="154" t="s">
        <v>425</v>
      </c>
      <c r="B22" s="154" t="s">
        <v>425</v>
      </c>
      <c r="C22" s="48"/>
      <c r="D22" s="160" t="s">
        <v>445</v>
      </c>
      <c r="E22" s="54"/>
      <c r="F22" s="157">
        <v>50</v>
      </c>
      <c r="G22" s="50"/>
      <c r="H22" s="56"/>
      <c r="I22" s="163">
        <v>50</v>
      </c>
      <c r="J22" s="56"/>
      <c r="K22" s="56"/>
      <c r="L22" s="56"/>
      <c r="M22" s="167"/>
      <c r="N22" s="167"/>
      <c r="O22" s="167"/>
    </row>
    <row r="23" spans="1:15" ht="21.75" customHeight="1">
      <c r="A23" s="170" t="s">
        <v>451</v>
      </c>
      <c r="B23" s="170"/>
      <c r="C23" s="48"/>
      <c r="D23" s="171"/>
      <c r="E23" s="54">
        <f>SUM(E25:E29)</f>
        <v>0</v>
      </c>
      <c r="F23" s="157">
        <v>200</v>
      </c>
      <c r="G23" s="50"/>
      <c r="H23" s="172"/>
      <c r="I23" s="173">
        <v>200</v>
      </c>
      <c r="J23" s="172"/>
      <c r="K23" s="172"/>
      <c r="L23" s="172"/>
      <c r="M23" s="172"/>
      <c r="N23" s="172"/>
      <c r="O23" s="172"/>
    </row>
    <row r="24" spans="1:15" ht="185.25">
      <c r="A24" s="156" t="s">
        <v>452</v>
      </c>
      <c r="B24" s="156" t="s">
        <v>458</v>
      </c>
      <c r="C24" s="39"/>
      <c r="D24" s="161" t="s">
        <v>462</v>
      </c>
      <c r="E24" s="39"/>
      <c r="F24" s="157">
        <v>200</v>
      </c>
      <c r="G24" s="39"/>
      <c r="H24" s="39"/>
      <c r="I24" s="165">
        <v>200</v>
      </c>
      <c r="J24" s="39"/>
      <c r="K24" s="39"/>
      <c r="L24" s="39"/>
      <c r="M24" s="39"/>
      <c r="N24" s="39"/>
      <c r="O24" s="172"/>
    </row>
    <row r="25" spans="1:15" ht="30.75" customHeight="1">
      <c r="A25" s="154" t="s">
        <v>428</v>
      </c>
      <c r="B25" s="154"/>
      <c r="C25" s="172"/>
      <c r="D25" s="168"/>
      <c r="E25" s="172"/>
      <c r="F25" s="157">
        <v>43</v>
      </c>
      <c r="G25" s="172"/>
      <c r="H25" s="172"/>
      <c r="I25" s="173"/>
      <c r="J25" s="172"/>
      <c r="K25" s="173">
        <v>13</v>
      </c>
      <c r="L25" s="173"/>
      <c r="M25" s="173"/>
      <c r="N25" s="173"/>
      <c r="O25" s="173">
        <v>30</v>
      </c>
    </row>
    <row r="26" spans="1:15" ht="114">
      <c r="A26" s="154" t="s">
        <v>429</v>
      </c>
      <c r="B26" s="154" t="s">
        <v>429</v>
      </c>
      <c r="C26" s="172"/>
      <c r="D26" s="154" t="s">
        <v>469</v>
      </c>
      <c r="E26" s="172"/>
      <c r="F26" s="157">
        <v>43</v>
      </c>
      <c r="G26" s="172"/>
      <c r="H26" s="172"/>
      <c r="I26" s="173"/>
      <c r="J26" s="172"/>
      <c r="K26" s="173">
        <v>13</v>
      </c>
      <c r="L26" s="173"/>
      <c r="M26" s="173"/>
      <c r="N26" s="173"/>
      <c r="O26" s="173">
        <v>30</v>
      </c>
    </row>
    <row r="27" spans="1:15" ht="12.75" customHeight="1">
      <c r="A27" s="154" t="s">
        <v>430</v>
      </c>
      <c r="B27" s="154"/>
      <c r="C27" s="172"/>
      <c r="D27" s="168"/>
      <c r="E27" s="172"/>
      <c r="F27" s="157">
        <v>90</v>
      </c>
      <c r="G27" s="172"/>
      <c r="H27" s="172"/>
      <c r="I27" s="173">
        <v>90</v>
      </c>
      <c r="J27" s="172"/>
      <c r="K27" s="172"/>
      <c r="L27" s="172"/>
      <c r="M27" s="172"/>
      <c r="N27" s="172"/>
      <c r="O27" s="172"/>
    </row>
    <row r="28" spans="1:15" ht="185.25">
      <c r="A28" s="154" t="s">
        <v>431</v>
      </c>
      <c r="B28" s="154" t="s">
        <v>431</v>
      </c>
      <c r="C28" s="172"/>
      <c r="D28" s="162" t="s">
        <v>463</v>
      </c>
      <c r="E28" s="172"/>
      <c r="F28" s="157">
        <v>90</v>
      </c>
      <c r="G28" s="172"/>
      <c r="H28" s="172"/>
      <c r="I28" s="173">
        <v>90</v>
      </c>
      <c r="J28" s="172"/>
      <c r="K28" s="172"/>
      <c r="L28" s="172"/>
      <c r="M28" s="172"/>
      <c r="N28" s="172"/>
      <c r="O28" s="172"/>
    </row>
    <row r="29" spans="1:15" ht="12.75" customHeight="1">
      <c r="A29" s="154" t="s">
        <v>432</v>
      </c>
      <c r="B29" s="154"/>
      <c r="C29" s="172"/>
      <c r="D29" s="168"/>
      <c r="E29" s="172"/>
      <c r="F29" s="157">
        <v>360</v>
      </c>
      <c r="G29" s="172"/>
      <c r="H29" s="172"/>
      <c r="I29" s="173">
        <v>360</v>
      </c>
      <c r="J29" s="172"/>
      <c r="K29" s="172"/>
      <c r="L29" s="172"/>
      <c r="M29" s="172"/>
      <c r="N29" s="172"/>
      <c r="O29" s="172"/>
    </row>
    <row r="30" spans="1:15" ht="171">
      <c r="A30" s="154" t="s">
        <v>433</v>
      </c>
      <c r="B30" s="154" t="s">
        <v>433</v>
      </c>
      <c r="C30" s="172"/>
      <c r="D30" s="158" t="s">
        <v>464</v>
      </c>
      <c r="E30" s="172"/>
      <c r="F30" s="157">
        <v>360</v>
      </c>
      <c r="G30" s="172"/>
      <c r="H30" s="172"/>
      <c r="I30" s="173">
        <v>360</v>
      </c>
      <c r="J30" s="172"/>
      <c r="K30" s="172"/>
      <c r="L30" s="172"/>
      <c r="M30" s="172"/>
      <c r="N30" s="172"/>
      <c r="O30" s="172"/>
    </row>
    <row r="31" spans="1:15" ht="12.75" customHeight="1">
      <c r="A31" s="154" t="s">
        <v>434</v>
      </c>
      <c r="B31" s="154"/>
      <c r="C31" s="172"/>
      <c r="D31" s="168"/>
      <c r="E31" s="172"/>
      <c r="F31" s="157">
        <v>65</v>
      </c>
      <c r="G31" s="172"/>
      <c r="H31" s="172"/>
      <c r="I31" s="173">
        <v>65</v>
      </c>
      <c r="J31" s="172"/>
      <c r="K31" s="172"/>
      <c r="L31" s="172"/>
      <c r="M31" s="172"/>
      <c r="N31" s="172"/>
      <c r="O31" s="172"/>
    </row>
    <row r="32" spans="1:15" ht="171">
      <c r="A32" s="154" t="s">
        <v>435</v>
      </c>
      <c r="B32" s="154" t="s">
        <v>435</v>
      </c>
      <c r="C32" s="172"/>
      <c r="D32" s="154" t="s">
        <v>436</v>
      </c>
      <c r="E32" s="172"/>
      <c r="F32" s="157">
        <v>65</v>
      </c>
      <c r="G32" s="172"/>
      <c r="H32" s="172"/>
      <c r="I32" s="173">
        <v>65</v>
      </c>
      <c r="J32" s="172"/>
      <c r="K32" s="172"/>
      <c r="L32" s="172"/>
      <c r="M32" s="172"/>
      <c r="N32" s="172"/>
      <c r="O32" s="172"/>
    </row>
    <row r="33" spans="1:15" ht="12.75" customHeight="1">
      <c r="A33" s="154" t="s">
        <v>437</v>
      </c>
      <c r="B33" s="154"/>
      <c r="C33" s="172"/>
      <c r="D33" s="168"/>
      <c r="E33" s="172"/>
      <c r="F33" s="157">
        <v>95</v>
      </c>
      <c r="G33" s="172"/>
      <c r="H33" s="172"/>
      <c r="I33" s="173">
        <v>95</v>
      </c>
      <c r="J33" s="172"/>
      <c r="K33" s="172"/>
      <c r="L33" s="172"/>
      <c r="M33" s="172"/>
      <c r="N33" s="172"/>
      <c r="O33" s="172"/>
    </row>
    <row r="34" spans="1:15" ht="71.25">
      <c r="A34" s="154" t="s">
        <v>438</v>
      </c>
      <c r="B34" s="154" t="s">
        <v>438</v>
      </c>
      <c r="C34" s="172"/>
      <c r="D34" s="154" t="s">
        <v>439</v>
      </c>
      <c r="E34" s="172"/>
      <c r="F34" s="157">
        <v>74</v>
      </c>
      <c r="G34" s="172"/>
      <c r="H34" s="172"/>
      <c r="I34" s="173">
        <v>74</v>
      </c>
      <c r="J34" s="172"/>
      <c r="K34" s="172"/>
      <c r="L34" s="172"/>
      <c r="M34" s="172"/>
      <c r="N34" s="172"/>
      <c r="O34" s="172"/>
    </row>
    <row r="35" spans="1:15" ht="57">
      <c r="A35" s="154" t="s">
        <v>438</v>
      </c>
      <c r="B35" s="154" t="s">
        <v>438</v>
      </c>
      <c r="C35" s="172"/>
      <c r="D35" s="154" t="s">
        <v>440</v>
      </c>
      <c r="E35" s="172"/>
      <c r="F35" s="157">
        <v>21</v>
      </c>
      <c r="G35" s="172"/>
      <c r="H35" s="172"/>
      <c r="I35" s="173">
        <v>21</v>
      </c>
      <c r="J35" s="172"/>
      <c r="K35" s="172"/>
      <c r="L35" s="172"/>
      <c r="M35" s="172"/>
      <c r="N35" s="172"/>
      <c r="O35" s="172"/>
    </row>
    <row r="36" spans="1:15" ht="12.75" customHeight="1">
      <c r="A36" s="154" t="s">
        <v>441</v>
      </c>
      <c r="B36" s="154"/>
      <c r="C36" s="172"/>
      <c r="D36" s="168"/>
      <c r="E36" s="172"/>
      <c r="F36" s="157">
        <v>70</v>
      </c>
      <c r="G36" s="172"/>
      <c r="H36" s="172"/>
      <c r="I36" s="173">
        <v>70</v>
      </c>
      <c r="J36" s="172"/>
      <c r="K36" s="172"/>
      <c r="L36" s="172"/>
      <c r="M36" s="172"/>
      <c r="N36" s="172"/>
      <c r="O36" s="172"/>
    </row>
    <row r="37" spans="1:15" ht="142.5">
      <c r="A37" s="154" t="s">
        <v>442</v>
      </c>
      <c r="B37" s="154" t="s">
        <v>442</v>
      </c>
      <c r="C37" s="172"/>
      <c r="D37" s="159" t="s">
        <v>470</v>
      </c>
      <c r="E37" s="172"/>
      <c r="F37" s="157">
        <v>70</v>
      </c>
      <c r="G37" s="172"/>
      <c r="H37" s="172"/>
      <c r="I37" s="173">
        <v>71</v>
      </c>
      <c r="J37" s="172"/>
      <c r="K37" s="172"/>
      <c r="L37" s="172"/>
      <c r="M37" s="172"/>
      <c r="N37" s="172"/>
      <c r="O37" s="172"/>
    </row>
    <row r="38" spans="1:15" ht="12.75" customHeight="1">
      <c r="A38" s="154" t="s">
        <v>453</v>
      </c>
      <c r="B38" s="154"/>
      <c r="C38" s="172"/>
      <c r="D38" s="154">
        <v>0</v>
      </c>
      <c r="E38" s="172"/>
      <c r="F38" s="157">
        <v>320</v>
      </c>
      <c r="G38" s="172"/>
      <c r="H38" s="172"/>
      <c r="I38" s="173">
        <v>320</v>
      </c>
      <c r="J38" s="172"/>
      <c r="K38" s="172"/>
      <c r="L38" s="172"/>
      <c r="M38" s="172"/>
      <c r="N38" s="172"/>
      <c r="O38" s="172"/>
    </row>
    <row r="39" spans="1:15" ht="114">
      <c r="A39" s="156" t="s">
        <v>454</v>
      </c>
      <c r="B39" s="156" t="s">
        <v>459</v>
      </c>
      <c r="C39" s="172"/>
      <c r="D39" s="154" t="s">
        <v>471</v>
      </c>
      <c r="E39" s="172"/>
      <c r="F39" s="174">
        <v>320</v>
      </c>
      <c r="G39" s="172"/>
      <c r="H39" s="172"/>
      <c r="I39" s="173">
        <v>320</v>
      </c>
      <c r="J39" s="172"/>
      <c r="K39" s="172"/>
      <c r="L39" s="172"/>
      <c r="M39" s="172"/>
      <c r="N39" s="172"/>
      <c r="O39" s="172"/>
    </row>
    <row r="40" spans="1:15" ht="12.75" customHeight="1">
      <c r="A40" s="154" t="s">
        <v>443</v>
      </c>
      <c r="B40" s="154"/>
      <c r="C40" s="172"/>
      <c r="D40" s="168"/>
      <c r="E40" s="172"/>
      <c r="F40" s="157">
        <v>1850</v>
      </c>
      <c r="G40" s="172"/>
      <c r="H40" s="172"/>
      <c r="I40" s="173">
        <v>1850</v>
      </c>
      <c r="J40" s="172"/>
      <c r="K40" s="172"/>
      <c r="L40" s="172"/>
      <c r="M40" s="172"/>
      <c r="N40" s="172"/>
      <c r="O40" s="172"/>
    </row>
    <row r="41" spans="1:15" ht="185.25">
      <c r="A41" s="154" t="s">
        <v>444</v>
      </c>
      <c r="B41" s="154" t="s">
        <v>444</v>
      </c>
      <c r="C41" s="172"/>
      <c r="D41" s="158" t="s">
        <v>465</v>
      </c>
      <c r="E41" s="172"/>
      <c r="F41" s="157">
        <v>1850</v>
      </c>
      <c r="G41" s="172"/>
      <c r="H41" s="172"/>
      <c r="I41" s="173">
        <v>1850</v>
      </c>
      <c r="J41" s="172"/>
      <c r="K41" s="172"/>
      <c r="L41" s="172"/>
      <c r="M41" s="172"/>
      <c r="N41" s="172"/>
      <c r="O41" s="172"/>
    </row>
    <row r="42" ht="12.75" customHeight="1">
      <c r="I42" s="164"/>
    </row>
    <row r="43" ht="12.75" customHeight="1">
      <c r="I43" s="164"/>
    </row>
    <row r="44" ht="12.75" customHeight="1">
      <c r="I44" s="164"/>
    </row>
    <row r="45" ht="12.75" customHeight="1">
      <c r="I45" s="164"/>
    </row>
    <row r="46" ht="12.75" customHeight="1">
      <c r="I46" s="164"/>
    </row>
    <row r="47" ht="12.75" customHeight="1">
      <c r="I47" s="164"/>
    </row>
    <row r="48" ht="12.75" customHeight="1">
      <c r="I48" s="164"/>
    </row>
    <row r="49" ht="12.75" customHeight="1">
      <c r="I49" s="164"/>
    </row>
    <row r="50" ht="12.75" customHeight="1">
      <c r="I50" s="164"/>
    </row>
    <row r="51" ht="12.75" customHeight="1">
      <c r="I51" s="164"/>
    </row>
    <row r="52" ht="12.75" customHeight="1">
      <c r="I52" s="164"/>
    </row>
    <row r="53" ht="12.75" customHeight="1">
      <c r="I53" s="164"/>
    </row>
    <row r="54" ht="12.75" customHeight="1">
      <c r="I54" s="164"/>
    </row>
    <row r="55" ht="12.75" customHeight="1">
      <c r="I55" s="164"/>
    </row>
  </sheetData>
  <sheetProtection formatCells="0" formatColumns="0" formatRows="0"/>
  <mergeCells count="15">
    <mergeCell ref="A1:O1"/>
    <mergeCell ref="F4:O4"/>
    <mergeCell ref="G5:H5"/>
    <mergeCell ref="A4:A6"/>
    <mergeCell ref="B4:B6"/>
    <mergeCell ref="C4:C6"/>
    <mergeCell ref="D4:D6"/>
    <mergeCell ref="E4:E6"/>
    <mergeCell ref="F5:F6"/>
    <mergeCell ref="I5:I6"/>
    <mergeCell ref="J5:J6"/>
    <mergeCell ref="O5:O6"/>
    <mergeCell ref="K5:K6"/>
    <mergeCell ref="L5:L6"/>
    <mergeCell ref="M5:N5"/>
  </mergeCells>
  <printOptions horizontalCentered="1" verticalCentered="1"/>
  <pageMargins left="0" right="0" top="0" bottom="0" header="0" footer="0"/>
  <pageSetup horizontalDpi="600" verticalDpi="600" orientation="landscape" paperSize="9" scale="95" r:id="rId1"/>
</worksheet>
</file>

<file path=xl/worksheets/sheet39.xml><?xml version="1.0" encoding="utf-8"?>
<worksheet xmlns="http://schemas.openxmlformats.org/spreadsheetml/2006/main" xmlns:r="http://schemas.openxmlformats.org/officeDocument/2006/relationships">
  <dimension ref="A1:S25"/>
  <sheetViews>
    <sheetView showGridLines="0" showZeros="0" zoomScalePageLayoutView="0" workbookViewId="0" topLeftCell="C22">
      <selection activeCell="A10" sqref="A10"/>
    </sheetView>
  </sheetViews>
  <sheetFormatPr defaultColWidth="9.16015625" defaultRowHeight="12.75" customHeight="1"/>
  <cols>
    <col min="1" max="1" width="35.66015625" style="0" customWidth="1"/>
    <col min="2" max="2" width="50" style="0" customWidth="1"/>
    <col min="3" max="3" width="35.66015625" style="0" customWidth="1"/>
    <col min="4" max="6" width="6.16015625" style="0" customWidth="1"/>
    <col min="7" max="7" width="8.33203125" style="0" customWidth="1"/>
    <col min="8" max="8" width="15.66015625" style="0" bestFit="1" customWidth="1"/>
    <col min="9" max="9" width="16" style="0" bestFit="1" customWidth="1"/>
    <col min="10" max="10" width="10" style="0" bestFit="1" customWidth="1"/>
    <col min="11" max="16" width="11.5" style="0" customWidth="1"/>
  </cols>
  <sheetData>
    <row r="1" spans="1:19" ht="36.75" customHeight="1">
      <c r="A1" s="468" t="s">
        <v>140</v>
      </c>
      <c r="B1" s="468"/>
      <c r="C1" s="468"/>
      <c r="D1" s="468"/>
      <c r="E1" s="468"/>
      <c r="F1" s="468"/>
      <c r="G1" s="468"/>
      <c r="H1" s="468"/>
      <c r="I1" s="468"/>
      <c r="J1" s="468"/>
      <c r="K1" s="468"/>
      <c r="L1" s="468"/>
      <c r="M1" s="468"/>
      <c r="N1" s="468"/>
      <c r="O1" s="468"/>
      <c r="P1" s="468"/>
      <c r="Q1" s="468"/>
      <c r="R1" s="468"/>
      <c r="S1" s="468"/>
    </row>
    <row r="2" spans="1:19" ht="18" customHeight="1">
      <c r="A2" s="45"/>
      <c r="B2" s="45"/>
      <c r="C2" s="45"/>
      <c r="D2" s="45"/>
      <c r="E2" s="45"/>
      <c r="F2" s="45"/>
      <c r="G2" s="45"/>
      <c r="H2" s="45"/>
      <c r="I2" s="45"/>
      <c r="J2" s="45"/>
      <c r="K2" s="45"/>
      <c r="L2" s="45"/>
      <c r="M2" s="45"/>
      <c r="N2" s="45"/>
      <c r="O2" s="45"/>
      <c r="S2" s="52" t="s">
        <v>141</v>
      </c>
    </row>
    <row r="3" spans="1:19" ht="22.5" customHeight="1">
      <c r="A3" s="14" t="s">
        <v>193</v>
      </c>
      <c r="S3" s="53" t="s">
        <v>24</v>
      </c>
    </row>
    <row r="4" spans="1:19" s="6" customFormat="1" ht="21.75" customHeight="1">
      <c r="A4" s="483" t="s">
        <v>44</v>
      </c>
      <c r="B4" s="486" t="s">
        <v>142</v>
      </c>
      <c r="C4" s="486" t="s">
        <v>143</v>
      </c>
      <c r="D4" s="485" t="s">
        <v>144</v>
      </c>
      <c r="E4" s="485"/>
      <c r="F4" s="485"/>
      <c r="G4" s="485" t="s">
        <v>145</v>
      </c>
      <c r="H4" s="486" t="s">
        <v>146</v>
      </c>
      <c r="I4" s="486" t="s">
        <v>147</v>
      </c>
      <c r="J4" s="483" t="s">
        <v>78</v>
      </c>
      <c r="K4" s="483"/>
      <c r="L4" s="483"/>
      <c r="M4" s="483"/>
      <c r="N4" s="483"/>
      <c r="O4" s="483"/>
      <c r="P4" s="483"/>
      <c r="Q4" s="483"/>
      <c r="R4" s="483"/>
      <c r="S4" s="483"/>
    </row>
    <row r="5" spans="1:19" s="6" customFormat="1" ht="26.25" customHeight="1">
      <c r="A5" s="483"/>
      <c r="B5" s="486"/>
      <c r="C5" s="486"/>
      <c r="D5" s="484" t="s">
        <v>59</v>
      </c>
      <c r="E5" s="484" t="s">
        <v>60</v>
      </c>
      <c r="F5" s="484" t="s">
        <v>61</v>
      </c>
      <c r="G5" s="485"/>
      <c r="H5" s="486"/>
      <c r="I5" s="486" t="s">
        <v>147</v>
      </c>
      <c r="J5" s="483" t="s">
        <v>47</v>
      </c>
      <c r="K5" s="444" t="s">
        <v>29</v>
      </c>
      <c r="L5" s="444"/>
      <c r="M5" s="444" t="s">
        <v>173</v>
      </c>
      <c r="N5" s="444" t="s">
        <v>175</v>
      </c>
      <c r="O5" s="444" t="s">
        <v>177</v>
      </c>
      <c r="P5" s="444" t="s">
        <v>84</v>
      </c>
      <c r="Q5" s="444" t="s">
        <v>180</v>
      </c>
      <c r="R5" s="444"/>
      <c r="S5" s="444" t="s">
        <v>182</v>
      </c>
    </row>
    <row r="6" spans="1:19" ht="49.5" customHeight="1">
      <c r="A6" s="483"/>
      <c r="B6" s="486"/>
      <c r="C6" s="486"/>
      <c r="D6" s="484"/>
      <c r="E6" s="484"/>
      <c r="F6" s="484"/>
      <c r="G6" s="485"/>
      <c r="H6" s="486"/>
      <c r="I6" s="486"/>
      <c r="J6" s="483"/>
      <c r="K6" s="49" t="s">
        <v>50</v>
      </c>
      <c r="L6" s="17" t="s">
        <v>51</v>
      </c>
      <c r="M6" s="444"/>
      <c r="N6" s="444"/>
      <c r="O6" s="444"/>
      <c r="P6" s="444"/>
      <c r="Q6" s="49" t="s">
        <v>50</v>
      </c>
      <c r="R6" s="49" t="s">
        <v>184</v>
      </c>
      <c r="S6" s="444"/>
    </row>
    <row r="7" spans="1:19" ht="12.75" customHeight="1">
      <c r="A7" s="230" t="s">
        <v>525</v>
      </c>
      <c r="B7" s="176"/>
      <c r="C7" s="178"/>
      <c r="D7" s="51"/>
      <c r="E7" s="51"/>
      <c r="F7" s="51"/>
      <c r="G7" s="51"/>
      <c r="H7" s="181"/>
      <c r="I7" s="181"/>
      <c r="J7" s="182">
        <v>3</v>
      </c>
      <c r="K7" s="182">
        <v>3</v>
      </c>
      <c r="L7" s="51"/>
      <c r="M7" s="182">
        <v>0</v>
      </c>
      <c r="N7" s="182">
        <v>0</v>
      </c>
      <c r="O7" s="51"/>
      <c r="P7" s="51"/>
      <c r="Q7" s="51"/>
      <c r="R7" s="51"/>
      <c r="S7" s="51"/>
    </row>
    <row r="8" spans="1:19" ht="57">
      <c r="A8" s="176"/>
      <c r="B8" s="177" t="s">
        <v>473</v>
      </c>
      <c r="C8" s="178" t="s">
        <v>474</v>
      </c>
      <c r="D8" s="179">
        <v>205</v>
      </c>
      <c r="E8" s="180" t="s">
        <v>496</v>
      </c>
      <c r="F8" s="180" t="s">
        <v>497</v>
      </c>
      <c r="G8" s="51"/>
      <c r="H8" s="181" t="s">
        <v>475</v>
      </c>
      <c r="I8" s="181" t="s">
        <v>476</v>
      </c>
      <c r="J8" s="182">
        <v>3</v>
      </c>
      <c r="K8" s="182">
        <v>3</v>
      </c>
      <c r="L8" s="51"/>
      <c r="M8" s="182">
        <v>0</v>
      </c>
      <c r="N8" s="182">
        <v>0</v>
      </c>
      <c r="O8" s="51"/>
      <c r="P8" s="51"/>
      <c r="Q8" s="51"/>
      <c r="R8" s="51"/>
      <c r="S8" s="51"/>
    </row>
    <row r="9" spans="1:19" ht="12.75" customHeight="1">
      <c r="A9" s="176" t="s">
        <v>419</v>
      </c>
      <c r="B9" s="177"/>
      <c r="C9" s="178"/>
      <c r="D9" s="179"/>
      <c r="E9" s="179"/>
      <c r="F9" s="179"/>
      <c r="G9" s="51"/>
      <c r="H9" s="181"/>
      <c r="I9" s="181"/>
      <c r="J9" s="182">
        <v>85</v>
      </c>
      <c r="K9" s="182">
        <v>0</v>
      </c>
      <c r="L9" s="51"/>
      <c r="M9" s="182">
        <v>85</v>
      </c>
      <c r="N9" s="182">
        <v>0</v>
      </c>
      <c r="O9" s="51"/>
      <c r="P9" s="51"/>
      <c r="Q9" s="51"/>
      <c r="R9" s="51"/>
      <c r="S9" s="51"/>
    </row>
    <row r="10" spans="1:19" ht="12.75" customHeight="1">
      <c r="A10" s="176"/>
      <c r="B10" s="177" t="s">
        <v>420</v>
      </c>
      <c r="C10" s="178"/>
      <c r="D10" s="180" t="s">
        <v>498</v>
      </c>
      <c r="E10" s="180" t="s">
        <v>499</v>
      </c>
      <c r="F10" s="180" t="s">
        <v>500</v>
      </c>
      <c r="G10" s="51"/>
      <c r="H10" s="181" t="s">
        <v>478</v>
      </c>
      <c r="I10" s="181" t="s">
        <v>479</v>
      </c>
      <c r="J10" s="182">
        <v>85</v>
      </c>
      <c r="K10" s="182">
        <v>0</v>
      </c>
      <c r="L10" s="51"/>
      <c r="M10" s="182">
        <v>85</v>
      </c>
      <c r="N10" s="182">
        <v>0</v>
      </c>
      <c r="O10" s="51"/>
      <c r="P10" s="51"/>
      <c r="Q10" s="51"/>
      <c r="R10" s="51"/>
      <c r="S10" s="51"/>
    </row>
    <row r="11" spans="1:19" ht="12.75" customHeight="1">
      <c r="A11" s="176" t="s">
        <v>432</v>
      </c>
      <c r="B11" s="177"/>
      <c r="C11" s="178"/>
      <c r="D11" s="179"/>
      <c r="E11" s="179"/>
      <c r="F11" s="179"/>
      <c r="G11" s="51"/>
      <c r="H11" s="181"/>
      <c r="I11" s="181"/>
      <c r="J11" s="182">
        <v>389.54</v>
      </c>
      <c r="K11" s="182">
        <v>1.5</v>
      </c>
      <c r="L11" s="51"/>
      <c r="M11" s="182">
        <v>359.8</v>
      </c>
      <c r="N11" s="182">
        <v>28.24</v>
      </c>
      <c r="O11" s="51"/>
      <c r="P11" s="51"/>
      <c r="Q11" s="51"/>
      <c r="R11" s="51"/>
      <c r="S11" s="51"/>
    </row>
    <row r="12" spans="1:19" ht="14.25">
      <c r="A12" s="176"/>
      <c r="B12" s="177" t="s">
        <v>480</v>
      </c>
      <c r="C12" s="178" t="s">
        <v>482</v>
      </c>
      <c r="D12" s="180" t="s">
        <v>498</v>
      </c>
      <c r="E12" s="180" t="s">
        <v>341</v>
      </c>
      <c r="F12" s="180" t="s">
        <v>500</v>
      </c>
      <c r="G12" s="51"/>
      <c r="H12" s="181" t="s">
        <v>475</v>
      </c>
      <c r="I12" s="181" t="s">
        <v>476</v>
      </c>
      <c r="J12" s="182">
        <v>3.12</v>
      </c>
      <c r="K12" s="182">
        <v>0</v>
      </c>
      <c r="L12" s="51"/>
      <c r="M12" s="182">
        <v>0</v>
      </c>
      <c r="N12" s="182">
        <v>3.12</v>
      </c>
      <c r="O12" s="51"/>
      <c r="P12" s="51"/>
      <c r="Q12" s="51"/>
      <c r="R12" s="51"/>
      <c r="S12" s="51"/>
    </row>
    <row r="13" spans="1:19" ht="12.75" customHeight="1">
      <c r="A13" s="176"/>
      <c r="B13" s="177" t="s">
        <v>483</v>
      </c>
      <c r="C13" s="178" t="s">
        <v>482</v>
      </c>
      <c r="D13" s="180" t="s">
        <v>498</v>
      </c>
      <c r="E13" s="180" t="s">
        <v>496</v>
      </c>
      <c r="F13" s="180" t="s">
        <v>500</v>
      </c>
      <c r="G13" s="51"/>
      <c r="H13" s="181" t="s">
        <v>475</v>
      </c>
      <c r="I13" s="181" t="s">
        <v>476</v>
      </c>
      <c r="J13" s="182">
        <v>0.96</v>
      </c>
      <c r="K13" s="182">
        <v>0</v>
      </c>
      <c r="L13" s="51"/>
      <c r="M13" s="182">
        <v>0</v>
      </c>
      <c r="N13" s="182">
        <v>0.96</v>
      </c>
      <c r="O13" s="51"/>
      <c r="P13" s="51"/>
      <c r="Q13" s="51"/>
      <c r="R13" s="51"/>
      <c r="S13" s="51"/>
    </row>
    <row r="14" spans="1:19" ht="242.25">
      <c r="A14" s="176"/>
      <c r="B14" s="177" t="s">
        <v>433</v>
      </c>
      <c r="C14" s="178" t="s">
        <v>495</v>
      </c>
      <c r="D14" s="180" t="s">
        <v>498</v>
      </c>
      <c r="E14" s="180" t="s">
        <v>499</v>
      </c>
      <c r="F14" s="180" t="s">
        <v>500</v>
      </c>
      <c r="G14" s="51"/>
      <c r="H14" s="181" t="s">
        <v>478</v>
      </c>
      <c r="I14" s="181" t="s">
        <v>479</v>
      </c>
      <c r="J14" s="182">
        <v>359.8</v>
      </c>
      <c r="K14" s="182">
        <v>0</v>
      </c>
      <c r="L14" s="51"/>
      <c r="M14" s="182">
        <v>359.8</v>
      </c>
      <c r="N14" s="182">
        <v>0</v>
      </c>
      <c r="O14" s="51"/>
      <c r="P14" s="51"/>
      <c r="Q14" s="51"/>
      <c r="R14" s="51"/>
      <c r="S14" s="51"/>
    </row>
    <row r="15" spans="1:19" ht="12.75" customHeight="1">
      <c r="A15" s="176"/>
      <c r="B15" s="177" t="s">
        <v>484</v>
      </c>
      <c r="C15" s="178" t="s">
        <v>482</v>
      </c>
      <c r="D15" s="180" t="s">
        <v>498</v>
      </c>
      <c r="E15" s="180" t="s">
        <v>496</v>
      </c>
      <c r="F15" s="180" t="s">
        <v>500</v>
      </c>
      <c r="G15" s="51"/>
      <c r="H15" s="181" t="s">
        <v>475</v>
      </c>
      <c r="I15" s="181" t="s">
        <v>476</v>
      </c>
      <c r="J15" s="182">
        <v>0.64</v>
      </c>
      <c r="K15" s="182">
        <v>0</v>
      </c>
      <c r="L15" s="51"/>
      <c r="M15" s="182">
        <v>0</v>
      </c>
      <c r="N15" s="182">
        <v>0.64</v>
      </c>
      <c r="O15" s="51"/>
      <c r="P15" s="51"/>
      <c r="Q15" s="51"/>
      <c r="R15" s="51"/>
      <c r="S15" s="51"/>
    </row>
    <row r="16" spans="1:19" ht="12.75" customHeight="1">
      <c r="A16" s="176"/>
      <c r="B16" s="177" t="s">
        <v>485</v>
      </c>
      <c r="C16" s="178" t="s">
        <v>482</v>
      </c>
      <c r="D16" s="180" t="s">
        <v>501</v>
      </c>
      <c r="E16" s="180" t="s">
        <v>496</v>
      </c>
      <c r="F16" s="180" t="s">
        <v>500</v>
      </c>
      <c r="G16" s="51"/>
      <c r="H16" s="181" t="s">
        <v>475</v>
      </c>
      <c r="I16" s="181" t="s">
        <v>476</v>
      </c>
      <c r="J16" s="182">
        <v>2.4</v>
      </c>
      <c r="K16" s="182">
        <v>0</v>
      </c>
      <c r="L16" s="51"/>
      <c r="M16" s="182">
        <v>0</v>
      </c>
      <c r="N16" s="182">
        <v>2.4</v>
      </c>
      <c r="O16" s="51"/>
      <c r="P16" s="51"/>
      <c r="Q16" s="51"/>
      <c r="R16" s="51"/>
      <c r="S16" s="51"/>
    </row>
    <row r="17" spans="1:19" ht="28.5">
      <c r="A17" s="176"/>
      <c r="B17" s="177" t="s">
        <v>67</v>
      </c>
      <c r="C17" s="178" t="s">
        <v>486</v>
      </c>
      <c r="D17" s="180" t="s">
        <v>501</v>
      </c>
      <c r="E17" s="180" t="s">
        <v>496</v>
      </c>
      <c r="F17" s="180" t="s">
        <v>500</v>
      </c>
      <c r="G17" s="51"/>
      <c r="H17" s="181" t="s">
        <v>475</v>
      </c>
      <c r="I17" s="181" t="s">
        <v>476</v>
      </c>
      <c r="J17" s="182">
        <v>12</v>
      </c>
      <c r="K17" s="182">
        <v>0</v>
      </c>
      <c r="L17" s="51"/>
      <c r="M17" s="182">
        <v>0</v>
      </c>
      <c r="N17" s="182">
        <v>12</v>
      </c>
      <c r="O17" s="51"/>
      <c r="P17" s="51"/>
      <c r="Q17" s="51"/>
      <c r="R17" s="51"/>
      <c r="S17" s="51"/>
    </row>
    <row r="18" spans="1:19" ht="12.75" customHeight="1">
      <c r="A18" s="176"/>
      <c r="B18" s="177" t="s">
        <v>67</v>
      </c>
      <c r="C18" s="178" t="s">
        <v>487</v>
      </c>
      <c r="D18" s="180" t="s">
        <v>501</v>
      </c>
      <c r="E18" s="180" t="s">
        <v>496</v>
      </c>
      <c r="F18" s="180" t="s">
        <v>500</v>
      </c>
      <c r="G18" s="51"/>
      <c r="H18" s="181" t="s">
        <v>475</v>
      </c>
      <c r="I18" s="181" t="s">
        <v>476</v>
      </c>
      <c r="J18" s="182">
        <v>5.6</v>
      </c>
      <c r="K18" s="182">
        <v>0</v>
      </c>
      <c r="L18" s="51"/>
      <c r="M18" s="182">
        <v>0</v>
      </c>
      <c r="N18" s="182">
        <v>5.6</v>
      </c>
      <c r="O18" s="51"/>
      <c r="P18" s="51"/>
      <c r="Q18" s="51"/>
      <c r="R18" s="51"/>
      <c r="S18" s="51"/>
    </row>
    <row r="19" spans="1:19" ht="12.75" customHeight="1">
      <c r="A19" s="176"/>
      <c r="B19" s="177" t="s">
        <v>488</v>
      </c>
      <c r="C19" s="178" t="s">
        <v>482</v>
      </c>
      <c r="D19" s="180" t="s">
        <v>501</v>
      </c>
      <c r="E19" s="180" t="s">
        <v>496</v>
      </c>
      <c r="F19" s="180" t="s">
        <v>500</v>
      </c>
      <c r="G19" s="51"/>
      <c r="H19" s="181" t="s">
        <v>475</v>
      </c>
      <c r="I19" s="181" t="s">
        <v>476</v>
      </c>
      <c r="J19" s="182">
        <v>1.12</v>
      </c>
      <c r="K19" s="182">
        <v>0</v>
      </c>
      <c r="L19" s="51"/>
      <c r="M19" s="182">
        <v>0</v>
      </c>
      <c r="N19" s="182">
        <v>1.12</v>
      </c>
      <c r="O19" s="51"/>
      <c r="P19" s="51"/>
      <c r="Q19" s="51"/>
      <c r="R19" s="51"/>
      <c r="S19" s="51"/>
    </row>
    <row r="20" spans="1:19" ht="12.75" customHeight="1">
      <c r="A20" s="176"/>
      <c r="B20" s="177" t="s">
        <v>489</v>
      </c>
      <c r="C20" s="178" t="s">
        <v>482</v>
      </c>
      <c r="D20" s="180" t="s">
        <v>501</v>
      </c>
      <c r="E20" s="180" t="s">
        <v>496</v>
      </c>
      <c r="F20" s="180" t="s">
        <v>500</v>
      </c>
      <c r="G20" s="51"/>
      <c r="H20" s="181" t="s">
        <v>475</v>
      </c>
      <c r="I20" s="181" t="s">
        <v>476</v>
      </c>
      <c r="J20" s="182">
        <v>2.4</v>
      </c>
      <c r="K20" s="182">
        <v>0</v>
      </c>
      <c r="L20" s="51"/>
      <c r="M20" s="182">
        <v>0</v>
      </c>
      <c r="N20" s="182">
        <v>2.4</v>
      </c>
      <c r="O20" s="51"/>
      <c r="P20" s="51"/>
      <c r="Q20" s="51"/>
      <c r="R20" s="51"/>
      <c r="S20" s="51"/>
    </row>
    <row r="21" spans="1:19" ht="12.75" customHeight="1">
      <c r="A21" s="176"/>
      <c r="B21" s="177" t="s">
        <v>490</v>
      </c>
      <c r="C21" s="178" t="s">
        <v>491</v>
      </c>
      <c r="D21" s="180" t="s">
        <v>501</v>
      </c>
      <c r="E21" s="180" t="s">
        <v>496</v>
      </c>
      <c r="F21" s="180" t="s">
        <v>500</v>
      </c>
      <c r="G21" s="51"/>
      <c r="H21" s="181" t="s">
        <v>475</v>
      </c>
      <c r="I21" s="181" t="s">
        <v>476</v>
      </c>
      <c r="J21" s="182">
        <v>1.5</v>
      </c>
      <c r="K21" s="182">
        <v>1.5</v>
      </c>
      <c r="L21" s="51"/>
      <c r="M21" s="182">
        <v>0</v>
      </c>
      <c r="N21" s="182">
        <v>0</v>
      </c>
      <c r="O21" s="51"/>
      <c r="P21" s="51"/>
      <c r="Q21" s="51"/>
      <c r="R21" s="51"/>
      <c r="S21" s="51"/>
    </row>
    <row r="22" spans="1:19" ht="12.75" customHeight="1">
      <c r="A22" s="176" t="s">
        <v>441</v>
      </c>
      <c r="B22" s="177"/>
      <c r="C22" s="178"/>
      <c r="D22" s="180"/>
      <c r="E22" s="179"/>
      <c r="F22" s="179"/>
      <c r="G22" s="51"/>
      <c r="H22" s="181"/>
      <c r="I22" s="181"/>
      <c r="J22" s="182">
        <v>70</v>
      </c>
      <c r="K22" s="182">
        <v>0</v>
      </c>
      <c r="L22" s="51"/>
      <c r="M22" s="182">
        <v>70</v>
      </c>
      <c r="N22" s="182">
        <v>0</v>
      </c>
      <c r="O22" s="51"/>
      <c r="P22" s="51"/>
      <c r="Q22" s="51"/>
      <c r="R22" s="51"/>
      <c r="S22" s="51"/>
    </row>
    <row r="23" spans="1:19" ht="12.75" customHeight="1">
      <c r="A23" s="176"/>
      <c r="B23" s="177" t="s">
        <v>442</v>
      </c>
      <c r="C23" s="178"/>
      <c r="D23" s="180" t="s">
        <v>501</v>
      </c>
      <c r="E23" s="180" t="s">
        <v>499</v>
      </c>
      <c r="F23" s="180" t="s">
        <v>500</v>
      </c>
      <c r="G23" s="51"/>
      <c r="H23" s="181" t="s">
        <v>478</v>
      </c>
      <c r="I23" s="181" t="s">
        <v>479</v>
      </c>
      <c r="J23" s="182">
        <v>70</v>
      </c>
      <c r="K23" s="182">
        <v>0</v>
      </c>
      <c r="L23" s="51"/>
      <c r="M23" s="182">
        <v>70</v>
      </c>
      <c r="N23" s="182">
        <v>0</v>
      </c>
      <c r="O23" s="51"/>
      <c r="P23" s="51"/>
      <c r="Q23" s="51"/>
      <c r="R23" s="51"/>
      <c r="S23" s="51"/>
    </row>
    <row r="24" spans="1:19" ht="12.75" customHeight="1">
      <c r="A24" s="176" t="s">
        <v>492</v>
      </c>
      <c r="B24" s="177"/>
      <c r="C24" s="178"/>
      <c r="D24" s="179"/>
      <c r="E24" s="179"/>
      <c r="F24" s="179"/>
      <c r="G24" s="51"/>
      <c r="H24" s="181"/>
      <c r="I24" s="181"/>
      <c r="J24" s="182">
        <v>4.4</v>
      </c>
      <c r="K24" s="182">
        <v>0</v>
      </c>
      <c r="L24" s="51"/>
      <c r="M24" s="182">
        <v>4.4</v>
      </c>
      <c r="N24" s="182">
        <v>0</v>
      </c>
      <c r="O24" s="51"/>
      <c r="P24" s="51"/>
      <c r="Q24" s="51"/>
      <c r="R24" s="51"/>
      <c r="S24" s="51"/>
    </row>
    <row r="25" spans="1:19" ht="156.75">
      <c r="A25" s="176"/>
      <c r="B25" s="177" t="s">
        <v>493</v>
      </c>
      <c r="C25" s="178" t="s">
        <v>494</v>
      </c>
      <c r="D25" s="180" t="s">
        <v>498</v>
      </c>
      <c r="E25" s="180" t="s">
        <v>499</v>
      </c>
      <c r="F25" s="180" t="s">
        <v>500</v>
      </c>
      <c r="G25" s="51"/>
      <c r="H25" s="181" t="s">
        <v>478</v>
      </c>
      <c r="I25" s="181" t="s">
        <v>479</v>
      </c>
      <c r="J25" s="182">
        <v>4.4</v>
      </c>
      <c r="K25" s="182">
        <v>0</v>
      </c>
      <c r="L25" s="51"/>
      <c r="M25" s="182">
        <v>4.4</v>
      </c>
      <c r="N25" s="182">
        <v>0</v>
      </c>
      <c r="O25" s="51"/>
      <c r="P25" s="51"/>
      <c r="Q25" s="51"/>
      <c r="R25" s="51"/>
      <c r="S25" s="51"/>
    </row>
  </sheetData>
  <sheetProtection formatCells="0" formatColumns="0" formatRows="0"/>
  <mergeCells count="20">
    <mergeCell ref="M5:M6"/>
    <mergeCell ref="A1:S1"/>
    <mergeCell ref="D4:F4"/>
    <mergeCell ref="J4:S4"/>
    <mergeCell ref="K5:L5"/>
    <mergeCell ref="A4:A6"/>
    <mergeCell ref="B4:B6"/>
    <mergeCell ref="C4:C6"/>
    <mergeCell ref="D5:D6"/>
    <mergeCell ref="E5:E6"/>
    <mergeCell ref="N5:N6"/>
    <mergeCell ref="S5:S6"/>
    <mergeCell ref="O5:O6"/>
    <mergeCell ref="P5:P6"/>
    <mergeCell ref="Q5:R5"/>
    <mergeCell ref="F5:F6"/>
    <mergeCell ref="G4:G6"/>
    <mergeCell ref="H4:H6"/>
    <mergeCell ref="I4:I6"/>
    <mergeCell ref="J5:J6"/>
  </mergeCells>
  <printOptions horizontalCentered="1" verticalCentered="1"/>
  <pageMargins left="0" right="0" top="0" bottom="0" header="0" footer="0"/>
  <pageSetup horizontalDpi="600" verticalDpi="600" orientation="landscape" paperSize="9" scale="85" r:id="rId1"/>
</worksheet>
</file>

<file path=xl/worksheets/sheet4.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40.xml><?xml version="1.0" encoding="utf-8"?>
<worksheet xmlns="http://schemas.openxmlformats.org/spreadsheetml/2006/main" xmlns:r="http://schemas.openxmlformats.org/officeDocument/2006/relationships">
  <dimension ref="A1:P11"/>
  <sheetViews>
    <sheetView showGridLines="0" showZeros="0" zoomScalePageLayoutView="0" workbookViewId="0" topLeftCell="A4">
      <selection activeCell="B9" sqref="B9"/>
    </sheetView>
  </sheetViews>
  <sheetFormatPr defaultColWidth="9.16015625" defaultRowHeight="12.75" customHeight="1"/>
  <cols>
    <col min="1" max="1" width="62" style="0" customWidth="1"/>
    <col min="2" max="3" width="35.5" style="0" customWidth="1"/>
  </cols>
  <sheetData>
    <row r="1" spans="1:3" ht="35.25" customHeight="1">
      <c r="A1" s="28" t="s">
        <v>148</v>
      </c>
      <c r="B1" s="28"/>
      <c r="C1" s="28"/>
    </row>
    <row r="2" spans="1:3" ht="21" customHeight="1">
      <c r="A2" s="28"/>
      <c r="B2" s="28"/>
      <c r="C2" s="29" t="s">
        <v>149</v>
      </c>
    </row>
    <row r="3" spans="1:3" ht="24.75" customHeight="1">
      <c r="A3" s="189" t="s">
        <v>193</v>
      </c>
      <c r="B3" s="14"/>
      <c r="C3" s="30" t="s">
        <v>24</v>
      </c>
    </row>
    <row r="4" spans="1:16" s="26" customFormat="1" ht="21.75" customHeight="1">
      <c r="A4" s="456" t="s">
        <v>150</v>
      </c>
      <c r="B4" s="31" t="s">
        <v>151</v>
      </c>
      <c r="C4" s="32"/>
      <c r="F4" s="33"/>
      <c r="P4" s="33"/>
    </row>
    <row r="5" spans="1:16" s="26" customFormat="1" ht="43.5" customHeight="1">
      <c r="A5" s="456"/>
      <c r="B5" s="34" t="s">
        <v>152</v>
      </c>
      <c r="C5" s="35" t="s">
        <v>153</v>
      </c>
      <c r="E5" s="36">
        <v>3.6</v>
      </c>
      <c r="F5" s="37">
        <v>0</v>
      </c>
      <c r="G5" s="37">
        <v>0.6</v>
      </c>
      <c r="H5" s="36">
        <v>3</v>
      </c>
      <c r="I5" s="37">
        <v>0</v>
      </c>
      <c r="J5" s="36">
        <v>3</v>
      </c>
      <c r="K5" s="36">
        <v>9.4</v>
      </c>
      <c r="L5" s="37">
        <v>0</v>
      </c>
      <c r="M5" s="37">
        <v>0.7</v>
      </c>
      <c r="N5" s="36">
        <v>8.7</v>
      </c>
      <c r="O5" s="37">
        <v>0</v>
      </c>
      <c r="P5" s="36">
        <v>8.7</v>
      </c>
    </row>
    <row r="6" spans="1:16" s="26" customFormat="1" ht="34.5" customHeight="1">
      <c r="A6" s="38" t="s">
        <v>154</v>
      </c>
      <c r="B6" s="229">
        <f>SUM(B7:B9)</f>
        <v>67.28999999999999</v>
      </c>
      <c r="C6" s="39">
        <f>SUM(C7:C9)</f>
        <v>66.13</v>
      </c>
      <c r="E6" s="33"/>
      <c r="G6" s="33"/>
      <c r="I6" s="33"/>
      <c r="J6" s="33"/>
      <c r="K6" s="33"/>
      <c r="L6" s="33"/>
      <c r="M6" s="33"/>
      <c r="N6" s="33"/>
      <c r="O6" s="33"/>
      <c r="P6" s="33"/>
    </row>
    <row r="7" spans="1:16" s="27" customFormat="1" ht="34.5" customHeight="1">
      <c r="A7" s="40" t="s">
        <v>155</v>
      </c>
      <c r="B7" s="229"/>
      <c r="C7" s="39"/>
      <c r="D7" s="41"/>
      <c r="E7" s="41"/>
      <c r="F7" s="41"/>
      <c r="G7" s="41"/>
      <c r="H7" s="41"/>
      <c r="I7" s="41"/>
      <c r="J7" s="41"/>
      <c r="K7" s="41"/>
      <c r="L7" s="41"/>
      <c r="M7" s="41"/>
      <c r="O7" s="41"/>
      <c r="P7" s="41"/>
    </row>
    <row r="8" spans="1:16" s="27" customFormat="1" ht="34.5" customHeight="1">
      <c r="A8" s="42" t="s">
        <v>156</v>
      </c>
      <c r="B8" s="229">
        <v>7.5</v>
      </c>
      <c r="C8" s="43">
        <v>13.83</v>
      </c>
      <c r="D8" s="41"/>
      <c r="E8" s="41"/>
      <c r="G8" s="41"/>
      <c r="H8" s="41"/>
      <c r="I8" s="41"/>
      <c r="J8" s="41"/>
      <c r="K8" s="41"/>
      <c r="L8" s="41"/>
      <c r="M8" s="41"/>
      <c r="O8" s="41"/>
      <c r="P8" s="41"/>
    </row>
    <row r="9" spans="1:16" s="27" customFormat="1" ht="34.5" customHeight="1">
      <c r="A9" s="42" t="s">
        <v>157</v>
      </c>
      <c r="B9" s="229">
        <v>59.79</v>
      </c>
      <c r="C9" s="165">
        <v>52.3</v>
      </c>
      <c r="D9" s="41"/>
      <c r="E9" s="41"/>
      <c r="H9" s="41"/>
      <c r="I9" s="41"/>
      <c r="L9" s="41"/>
      <c r="N9" s="41"/>
      <c r="P9" s="41"/>
    </row>
    <row r="10" spans="1:9" s="27" customFormat="1" ht="34.5" customHeight="1">
      <c r="A10" s="42" t="s">
        <v>158</v>
      </c>
      <c r="B10" s="229"/>
      <c r="C10" s="165"/>
      <c r="D10" s="41"/>
      <c r="E10" s="41"/>
      <c r="F10" s="41"/>
      <c r="G10" s="41"/>
      <c r="H10" s="41"/>
      <c r="I10" s="41"/>
    </row>
    <row r="11" spans="1:8" s="27" customFormat="1" ht="34.5" customHeight="1">
      <c r="A11" s="42" t="s">
        <v>159</v>
      </c>
      <c r="B11" s="229">
        <v>59.79</v>
      </c>
      <c r="C11" s="165">
        <v>52.3</v>
      </c>
      <c r="D11" s="41"/>
      <c r="E11" s="41"/>
      <c r="F11" s="41"/>
      <c r="G11" s="41"/>
      <c r="H11" s="41"/>
    </row>
  </sheetData>
  <sheetProtection/>
  <mergeCells count="1">
    <mergeCell ref="A4:A5"/>
  </mergeCells>
  <printOptions horizontalCentered="1"/>
  <pageMargins left="0.75" right="0.75" top="0.98" bottom="0.98" header="0.51" footer="0.51"/>
  <pageSetup horizontalDpi="600" verticalDpi="600" orientation="landscape" paperSize="9" r:id="rId1"/>
</worksheet>
</file>

<file path=xl/worksheets/sheet41.xml><?xml version="1.0" encoding="utf-8"?>
<worksheet xmlns="http://schemas.openxmlformats.org/spreadsheetml/2006/main" xmlns:r="http://schemas.openxmlformats.org/officeDocument/2006/relationships">
  <dimension ref="A1:GM36"/>
  <sheetViews>
    <sheetView showGridLines="0" showZeros="0" zoomScalePageLayoutView="0" workbookViewId="0" topLeftCell="A1">
      <selection activeCell="F7" sqref="F7"/>
    </sheetView>
  </sheetViews>
  <sheetFormatPr defaultColWidth="6.83203125" defaultRowHeight="19.5" customHeight="1"/>
  <cols>
    <col min="1" max="1" width="42.83203125" style="7" customWidth="1"/>
    <col min="2" max="2" width="7.16015625" style="8" customWidth="1"/>
    <col min="3" max="3" width="8.66015625" style="8" bestFit="1" customWidth="1"/>
    <col min="4" max="4" width="11.5" style="8" bestFit="1" customWidth="1"/>
    <col min="5" max="5" width="47" style="8" customWidth="1"/>
    <col min="6" max="6" width="39.5" style="8" customWidth="1"/>
    <col min="7" max="195" width="6.83203125" style="9" customWidth="1"/>
    <col min="196" max="196" width="6.83203125" style="0" customWidth="1"/>
  </cols>
  <sheetData>
    <row r="1" spans="1:6" s="3" customFormat="1" ht="36.75" customHeight="1">
      <c r="A1" s="10" t="s">
        <v>160</v>
      </c>
      <c r="B1" s="11"/>
      <c r="C1" s="11"/>
      <c r="D1" s="11"/>
      <c r="E1" s="11"/>
      <c r="F1" s="11"/>
    </row>
    <row r="2" spans="1:6" s="3" customFormat="1" ht="24" customHeight="1">
      <c r="A2" s="12"/>
      <c r="B2" s="12"/>
      <c r="C2" s="12"/>
      <c r="D2" s="12"/>
      <c r="E2" s="12"/>
      <c r="F2" s="13" t="s">
        <v>161</v>
      </c>
    </row>
    <row r="3" spans="1:6" s="3" customFormat="1" ht="15" customHeight="1">
      <c r="A3" s="477" t="s">
        <v>193</v>
      </c>
      <c r="B3" s="469"/>
      <c r="C3" s="469"/>
      <c r="D3" s="15"/>
      <c r="E3" s="15"/>
      <c r="F3" s="16" t="s">
        <v>24</v>
      </c>
    </row>
    <row r="4" spans="1:6" s="4" customFormat="1" ht="24" customHeight="1">
      <c r="A4" s="487" t="s">
        <v>44</v>
      </c>
      <c r="B4" s="444" t="s">
        <v>162</v>
      </c>
      <c r="C4" s="444"/>
      <c r="D4" s="444"/>
      <c r="E4" s="444" t="s">
        <v>58</v>
      </c>
      <c r="F4" s="488" t="s">
        <v>152</v>
      </c>
    </row>
    <row r="5" spans="1:6" s="4" customFormat="1" ht="24.75" customHeight="1">
      <c r="A5" s="487"/>
      <c r="B5" s="444"/>
      <c r="C5" s="444"/>
      <c r="D5" s="444"/>
      <c r="E5" s="444"/>
      <c r="F5" s="488"/>
    </row>
    <row r="6" spans="1:6" s="5" customFormat="1" ht="38.25" customHeight="1">
      <c r="A6" s="487"/>
      <c r="B6" s="18" t="s">
        <v>59</v>
      </c>
      <c r="C6" s="18" t="s">
        <v>60</v>
      </c>
      <c r="D6" s="18" t="s">
        <v>61</v>
      </c>
      <c r="E6" s="444"/>
      <c r="F6" s="488"/>
    </row>
    <row r="7" spans="1:195" s="6" customFormat="1" ht="35.25" customHeight="1">
      <c r="A7" s="19"/>
      <c r="B7" s="20"/>
      <c r="C7" s="20"/>
      <c r="D7" s="20"/>
      <c r="E7" s="21" t="s">
        <v>47</v>
      </c>
      <c r="F7" s="22">
        <f>F8+F30</f>
        <v>103.38</v>
      </c>
      <c r="G7" s="23"/>
      <c r="H7" s="23"/>
      <c r="I7" s="23"/>
      <c r="J7" s="23"/>
      <c r="K7" s="23"/>
      <c r="L7" s="23"/>
      <c r="M7" s="23"/>
      <c r="N7" s="23"/>
      <c r="O7" s="23"/>
      <c r="P7" s="23"/>
      <c r="Q7" s="23"/>
      <c r="R7" s="23"/>
      <c r="S7" s="23"/>
      <c r="T7" s="23"/>
      <c r="U7" s="23"/>
      <c r="V7" s="23"/>
      <c r="W7" s="23"/>
      <c r="X7" s="23"/>
      <c r="Y7" s="23"/>
      <c r="Z7" s="23"/>
      <c r="AA7" s="23"/>
      <c r="AB7" s="23"/>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23"/>
      <c r="DC7" s="23"/>
      <c r="DD7" s="23"/>
      <c r="DE7" s="23"/>
      <c r="DF7" s="23"/>
      <c r="DG7" s="23"/>
      <c r="DH7" s="23"/>
      <c r="DI7" s="23"/>
      <c r="DJ7" s="23"/>
      <c r="DK7" s="23"/>
      <c r="DL7" s="23"/>
      <c r="DM7" s="23"/>
      <c r="DN7" s="23"/>
      <c r="DO7" s="23"/>
      <c r="DP7" s="23"/>
      <c r="DQ7" s="23"/>
      <c r="DR7" s="23"/>
      <c r="DS7" s="23"/>
      <c r="DT7" s="23"/>
      <c r="DU7" s="23"/>
      <c r="DV7" s="23"/>
      <c r="DW7" s="23"/>
      <c r="DX7" s="23"/>
      <c r="DY7" s="23"/>
      <c r="DZ7" s="23"/>
      <c r="EA7" s="23"/>
      <c r="EB7" s="23"/>
      <c r="EC7" s="23"/>
      <c r="ED7" s="23"/>
      <c r="EE7" s="23"/>
      <c r="EF7" s="23"/>
      <c r="EG7" s="23"/>
      <c r="EH7" s="23"/>
      <c r="EI7" s="23"/>
      <c r="EJ7" s="23"/>
      <c r="EK7" s="23"/>
      <c r="EL7" s="23"/>
      <c r="EM7" s="23"/>
      <c r="EN7" s="23"/>
      <c r="EO7" s="23"/>
      <c r="EP7" s="23"/>
      <c r="EQ7" s="23"/>
      <c r="ER7" s="23"/>
      <c r="ES7" s="23"/>
      <c r="ET7" s="23"/>
      <c r="EU7" s="23"/>
      <c r="EV7" s="23"/>
      <c r="EW7" s="23"/>
      <c r="EX7" s="23"/>
      <c r="EY7" s="23"/>
      <c r="EZ7" s="23"/>
      <c r="FA7" s="23"/>
      <c r="FB7" s="23"/>
      <c r="FC7" s="23"/>
      <c r="FD7" s="23"/>
      <c r="FE7" s="23"/>
      <c r="FF7" s="23"/>
      <c r="FG7" s="23"/>
      <c r="FH7" s="23"/>
      <c r="FI7" s="23"/>
      <c r="FJ7" s="23"/>
      <c r="FK7" s="23"/>
      <c r="FL7" s="23"/>
      <c r="FM7" s="23"/>
      <c r="FN7" s="23"/>
      <c r="FO7" s="23"/>
      <c r="FP7" s="23"/>
      <c r="FQ7" s="23"/>
      <c r="FR7" s="23"/>
      <c r="FS7" s="23"/>
      <c r="FT7" s="23"/>
      <c r="FU7" s="23"/>
      <c r="FV7" s="23"/>
      <c r="FW7" s="23"/>
      <c r="FX7" s="23"/>
      <c r="FY7" s="23"/>
      <c r="FZ7" s="23"/>
      <c r="GA7" s="23"/>
      <c r="GB7" s="23"/>
      <c r="GC7" s="23"/>
      <c r="GD7" s="23"/>
      <c r="GE7" s="23"/>
      <c r="GF7" s="23"/>
      <c r="GG7" s="23"/>
      <c r="GH7" s="23"/>
      <c r="GI7" s="23"/>
      <c r="GJ7" s="23"/>
      <c r="GK7" s="23"/>
      <c r="GL7" s="23"/>
      <c r="GM7" s="23"/>
    </row>
    <row r="8" spans="1:6" ht="30" customHeight="1">
      <c r="A8" s="183" t="s">
        <v>525</v>
      </c>
      <c r="B8" s="184" t="s">
        <v>107</v>
      </c>
      <c r="C8" s="184"/>
      <c r="D8" s="184"/>
      <c r="E8" s="185" t="s">
        <v>53</v>
      </c>
      <c r="F8" s="186">
        <v>86.56</v>
      </c>
    </row>
    <row r="9" spans="1:6" ht="30" customHeight="1">
      <c r="A9" s="24"/>
      <c r="B9" s="184"/>
      <c r="C9" s="184" t="s">
        <v>502</v>
      </c>
      <c r="D9" s="184"/>
      <c r="E9" s="185" t="s">
        <v>297</v>
      </c>
      <c r="F9" s="186">
        <v>8.38</v>
      </c>
    </row>
    <row r="10" spans="1:6" ht="30" customHeight="1">
      <c r="A10" s="24"/>
      <c r="B10" s="184" t="s">
        <v>67</v>
      </c>
      <c r="C10" s="184" t="s">
        <v>67</v>
      </c>
      <c r="D10" s="184" t="s">
        <v>503</v>
      </c>
      <c r="E10" s="185" t="s">
        <v>108</v>
      </c>
      <c r="F10" s="186">
        <v>8.38</v>
      </c>
    </row>
    <row r="11" spans="1:6" ht="19.5" customHeight="1">
      <c r="A11" s="188"/>
      <c r="B11" s="184"/>
      <c r="C11" s="184" t="s">
        <v>504</v>
      </c>
      <c r="D11" s="184"/>
      <c r="E11" s="185" t="s">
        <v>303</v>
      </c>
      <c r="F11" s="186">
        <v>7.1</v>
      </c>
    </row>
    <row r="12" spans="1:6" ht="19.5" customHeight="1">
      <c r="A12" s="188"/>
      <c r="B12" s="184" t="s">
        <v>67</v>
      </c>
      <c r="C12" s="184" t="s">
        <v>67</v>
      </c>
      <c r="D12" s="184" t="s">
        <v>505</v>
      </c>
      <c r="E12" s="185" t="s">
        <v>114</v>
      </c>
      <c r="F12" s="186">
        <v>7.1</v>
      </c>
    </row>
    <row r="13" spans="1:6" ht="19.5" customHeight="1">
      <c r="A13" s="188"/>
      <c r="B13" s="184"/>
      <c r="C13" s="184" t="s">
        <v>506</v>
      </c>
      <c r="D13" s="184"/>
      <c r="E13" s="185" t="s">
        <v>307</v>
      </c>
      <c r="F13" s="186">
        <v>2</v>
      </c>
    </row>
    <row r="14" spans="1:6" ht="19.5" customHeight="1">
      <c r="A14" s="188"/>
      <c r="B14" s="184" t="s">
        <v>67</v>
      </c>
      <c r="C14" s="184" t="s">
        <v>67</v>
      </c>
      <c r="D14" s="184" t="s">
        <v>507</v>
      </c>
      <c r="E14" s="185" t="s">
        <v>116</v>
      </c>
      <c r="F14" s="186">
        <v>2</v>
      </c>
    </row>
    <row r="15" spans="1:6" ht="19.5" customHeight="1">
      <c r="A15" s="188"/>
      <c r="B15" s="184"/>
      <c r="C15" s="184" t="s">
        <v>508</v>
      </c>
      <c r="D15" s="184"/>
      <c r="E15" s="185" t="s">
        <v>308</v>
      </c>
      <c r="F15" s="186">
        <v>2</v>
      </c>
    </row>
    <row r="16" spans="1:6" ht="19.5" customHeight="1">
      <c r="A16" s="188"/>
      <c r="B16" s="184" t="s">
        <v>67</v>
      </c>
      <c r="C16" s="184" t="s">
        <v>67</v>
      </c>
      <c r="D16" s="184" t="s">
        <v>509</v>
      </c>
      <c r="E16" s="185" t="s">
        <v>309</v>
      </c>
      <c r="F16" s="186">
        <v>2</v>
      </c>
    </row>
    <row r="17" spans="1:6" ht="19.5" customHeight="1">
      <c r="A17" s="188"/>
      <c r="B17" s="184"/>
      <c r="C17" s="184" t="s">
        <v>510</v>
      </c>
      <c r="D17" s="184"/>
      <c r="E17" s="185" t="s">
        <v>311</v>
      </c>
      <c r="F17" s="186">
        <v>1.5</v>
      </c>
    </row>
    <row r="18" spans="1:6" ht="19.5" customHeight="1">
      <c r="A18" s="188"/>
      <c r="B18" s="184" t="s">
        <v>67</v>
      </c>
      <c r="C18" s="184" t="s">
        <v>67</v>
      </c>
      <c r="D18" s="184" t="s">
        <v>511</v>
      </c>
      <c r="E18" s="185" t="s">
        <v>118</v>
      </c>
      <c r="F18" s="186">
        <v>1.5</v>
      </c>
    </row>
    <row r="19" spans="1:6" ht="19.5" customHeight="1">
      <c r="A19" s="188"/>
      <c r="B19" s="184"/>
      <c r="C19" s="184" t="s">
        <v>512</v>
      </c>
      <c r="D19" s="184"/>
      <c r="E19" s="185" t="s">
        <v>312</v>
      </c>
      <c r="F19" s="186">
        <v>0.9</v>
      </c>
    </row>
    <row r="20" spans="1:6" ht="19.5" customHeight="1">
      <c r="A20" s="188"/>
      <c r="B20" s="184" t="s">
        <v>67</v>
      </c>
      <c r="C20" s="184" t="s">
        <v>67</v>
      </c>
      <c r="D20" s="184" t="s">
        <v>513</v>
      </c>
      <c r="E20" s="185" t="s">
        <v>119</v>
      </c>
      <c r="F20" s="186">
        <v>0.9</v>
      </c>
    </row>
    <row r="21" spans="1:6" ht="19.5" customHeight="1">
      <c r="A21" s="188"/>
      <c r="B21" s="184"/>
      <c r="C21" s="184" t="s">
        <v>514</v>
      </c>
      <c r="D21" s="184"/>
      <c r="E21" s="185" t="s">
        <v>317</v>
      </c>
      <c r="F21" s="186">
        <v>6.32</v>
      </c>
    </row>
    <row r="22" spans="1:6" ht="19.5" customHeight="1">
      <c r="A22" s="188"/>
      <c r="B22" s="184" t="s">
        <v>67</v>
      </c>
      <c r="C22" s="184" t="s">
        <v>67</v>
      </c>
      <c r="D22" s="184" t="s">
        <v>515</v>
      </c>
      <c r="E22" s="185" t="s">
        <v>318</v>
      </c>
      <c r="F22" s="186">
        <v>2.53</v>
      </c>
    </row>
    <row r="23" spans="1:6" ht="19.5" customHeight="1">
      <c r="A23" s="188"/>
      <c r="B23" s="184" t="s">
        <v>67</v>
      </c>
      <c r="C23" s="184" t="s">
        <v>67</v>
      </c>
      <c r="D23" s="184" t="s">
        <v>516</v>
      </c>
      <c r="E23" s="185" t="s">
        <v>319</v>
      </c>
      <c r="F23" s="186">
        <v>3.79</v>
      </c>
    </row>
    <row r="24" spans="1:6" ht="19.5" customHeight="1">
      <c r="A24" s="188"/>
      <c r="B24" s="184"/>
      <c r="C24" s="184" t="s">
        <v>517</v>
      </c>
      <c r="D24" s="184"/>
      <c r="E24" s="185" t="s">
        <v>321</v>
      </c>
      <c r="F24" s="186">
        <v>4.6</v>
      </c>
    </row>
    <row r="25" spans="1:6" ht="19.5" customHeight="1">
      <c r="A25" s="188"/>
      <c r="B25" s="184" t="s">
        <v>67</v>
      </c>
      <c r="C25" s="184" t="s">
        <v>67</v>
      </c>
      <c r="D25" s="184" t="s">
        <v>518</v>
      </c>
      <c r="E25" s="185" t="s">
        <v>322</v>
      </c>
      <c r="F25" s="186">
        <v>4.6</v>
      </c>
    </row>
    <row r="26" spans="1:6" ht="19.5" customHeight="1">
      <c r="A26" s="188"/>
      <c r="B26" s="184"/>
      <c r="C26" s="184" t="s">
        <v>519</v>
      </c>
      <c r="D26" s="184"/>
      <c r="E26" s="185" t="s">
        <v>324</v>
      </c>
      <c r="F26" s="186">
        <v>44.08</v>
      </c>
    </row>
    <row r="27" spans="1:6" ht="19.5" customHeight="1">
      <c r="A27" s="188"/>
      <c r="B27" s="184" t="s">
        <v>67</v>
      </c>
      <c r="C27" s="184" t="s">
        <v>67</v>
      </c>
      <c r="D27" s="184" t="s">
        <v>520</v>
      </c>
      <c r="E27" s="185" t="s">
        <v>123</v>
      </c>
      <c r="F27" s="186">
        <v>44.08</v>
      </c>
    </row>
    <row r="28" spans="1:6" ht="19.5" customHeight="1">
      <c r="A28" s="188"/>
      <c r="B28" s="184"/>
      <c r="C28" s="184" t="s">
        <v>521</v>
      </c>
      <c r="D28" s="184"/>
      <c r="E28" s="185" t="s">
        <v>325</v>
      </c>
      <c r="F28" s="186">
        <v>9.68</v>
      </c>
    </row>
    <row r="29" spans="1:6" ht="19.5" customHeight="1">
      <c r="A29" s="188"/>
      <c r="B29" s="184" t="s">
        <v>67</v>
      </c>
      <c r="C29" s="184" t="s">
        <v>67</v>
      </c>
      <c r="D29" s="184" t="s">
        <v>522</v>
      </c>
      <c r="E29" s="185" t="s">
        <v>326</v>
      </c>
      <c r="F29" s="186">
        <v>9.68</v>
      </c>
    </row>
    <row r="30" spans="1:6" ht="19.5" customHeight="1">
      <c r="A30" s="188" t="s">
        <v>221</v>
      </c>
      <c r="B30" s="184" t="s">
        <v>107</v>
      </c>
      <c r="C30" s="184"/>
      <c r="D30" s="184"/>
      <c r="E30" s="185" t="s">
        <v>53</v>
      </c>
      <c r="F30" s="186">
        <f>F31+F33+F35</f>
        <v>16.82</v>
      </c>
    </row>
    <row r="31" spans="1:6" ht="19.5" customHeight="1">
      <c r="A31" s="188"/>
      <c r="B31" s="184"/>
      <c r="C31" s="184" t="s">
        <v>523</v>
      </c>
      <c r="D31" s="184"/>
      <c r="E31" s="185" t="s">
        <v>304</v>
      </c>
      <c r="F31" s="186">
        <v>0.88</v>
      </c>
    </row>
    <row r="32" spans="1:6" ht="19.5" customHeight="1">
      <c r="A32" s="188"/>
      <c r="B32" s="184" t="s">
        <v>67</v>
      </c>
      <c r="C32" s="184" t="s">
        <v>67</v>
      </c>
      <c r="D32" s="184" t="s">
        <v>524</v>
      </c>
      <c r="E32" s="185" t="s">
        <v>305</v>
      </c>
      <c r="F32" s="186">
        <v>0.88</v>
      </c>
    </row>
    <row r="33" spans="1:6" ht="19.5" customHeight="1">
      <c r="A33" s="188"/>
      <c r="B33" s="184"/>
      <c r="C33" s="184" t="s">
        <v>519</v>
      </c>
      <c r="D33" s="184"/>
      <c r="E33" s="185" t="s">
        <v>324</v>
      </c>
      <c r="F33" s="186">
        <v>14.76</v>
      </c>
    </row>
    <row r="34" spans="1:6" ht="19.5" customHeight="1">
      <c r="A34" s="188"/>
      <c r="B34" s="184" t="s">
        <v>67</v>
      </c>
      <c r="C34" s="184" t="s">
        <v>67</v>
      </c>
      <c r="D34" s="184" t="s">
        <v>520</v>
      </c>
      <c r="E34" s="185" t="s">
        <v>123</v>
      </c>
      <c r="F34" s="186">
        <v>14.76</v>
      </c>
    </row>
    <row r="35" spans="1:6" ht="19.5" customHeight="1">
      <c r="A35" s="188"/>
      <c r="B35" s="184"/>
      <c r="C35" s="184" t="s">
        <v>521</v>
      </c>
      <c r="D35" s="184"/>
      <c r="E35" s="185" t="s">
        <v>325</v>
      </c>
      <c r="F35" s="186">
        <v>1.18</v>
      </c>
    </row>
    <row r="36" spans="1:6" ht="19.5" customHeight="1">
      <c r="A36" s="188"/>
      <c r="B36" s="184" t="s">
        <v>67</v>
      </c>
      <c r="C36" s="184" t="s">
        <v>67</v>
      </c>
      <c r="D36" s="184" t="s">
        <v>522</v>
      </c>
      <c r="E36" s="185" t="s">
        <v>326</v>
      </c>
      <c r="F36" s="186">
        <v>1.18</v>
      </c>
    </row>
  </sheetData>
  <sheetProtection formatCells="0" formatColumns="0" formatRows="0"/>
  <mergeCells count="5">
    <mergeCell ref="A3:C3"/>
    <mergeCell ref="A4:A6"/>
    <mergeCell ref="E4:E6"/>
    <mergeCell ref="F4:F6"/>
    <mergeCell ref="B4:D5"/>
  </mergeCells>
  <printOptions horizontalCentered="1"/>
  <pageMargins left="0.3937007874015748" right="0.3937007874015748" top="0.984251968503937" bottom="0.984251968503937" header="0" footer="0"/>
  <pageSetup fitToHeight="100"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1:V60"/>
  <sheetViews>
    <sheetView showGridLines="0" showZeros="0" zoomScalePageLayoutView="0" workbookViewId="0" topLeftCell="A55">
      <selection activeCell="C7" sqref="C7:C60"/>
    </sheetView>
  </sheetViews>
  <sheetFormatPr defaultColWidth="9.33203125" defaultRowHeight="12.75" customHeight="1"/>
  <cols>
    <col min="1" max="1" width="40.5" style="2" customWidth="1"/>
    <col min="2" max="2" width="51.66015625" style="2" bestFit="1" customWidth="1"/>
    <col min="3" max="4" width="10.16015625" style="2" bestFit="1" customWidth="1"/>
    <col min="5" max="5" width="12" style="2" customWidth="1"/>
    <col min="6" max="6" width="9.83203125" style="2" customWidth="1"/>
    <col min="7" max="7" width="9" style="2" customWidth="1"/>
    <col min="8" max="8" width="10.5" style="2" customWidth="1"/>
    <col min="9" max="9" width="12" style="2" customWidth="1"/>
    <col min="10" max="10" width="8.16015625" style="2" customWidth="1"/>
    <col min="11" max="11" width="9.16015625" style="2" customWidth="1"/>
    <col min="12" max="12" width="12" style="2" customWidth="1"/>
    <col min="13" max="13" width="35.16015625" style="228" customWidth="1"/>
    <col min="14" max="22" width="26.16015625" style="228" customWidth="1"/>
    <col min="23" max="16384" width="9.33203125" style="2" customWidth="1"/>
  </cols>
  <sheetData>
    <row r="1" spans="1:22" ht="18" customHeight="1">
      <c r="A1" s="190" t="s">
        <v>163</v>
      </c>
      <c r="B1" s="190"/>
      <c r="C1" s="190"/>
      <c r="D1" s="190"/>
      <c r="E1" s="190"/>
      <c r="F1" s="190"/>
      <c r="G1" s="190"/>
      <c r="H1" s="190"/>
      <c r="I1" s="190"/>
      <c r="J1" s="190"/>
      <c r="K1" s="190"/>
      <c r="L1" s="190"/>
      <c r="M1" s="191"/>
      <c r="N1" s="191"/>
      <c r="O1" s="191"/>
      <c r="P1" s="191"/>
      <c r="Q1" s="191"/>
      <c r="R1" s="191"/>
      <c r="S1" s="191"/>
      <c r="T1" s="191"/>
      <c r="U1" s="191"/>
      <c r="V1" s="191"/>
    </row>
    <row r="2" spans="1:22" ht="18" customHeight="1">
      <c r="A2" s="190"/>
      <c r="B2" s="190"/>
      <c r="C2" s="190"/>
      <c r="D2" s="190"/>
      <c r="E2" s="190"/>
      <c r="F2" s="190"/>
      <c r="G2" s="190"/>
      <c r="H2" s="190"/>
      <c r="I2" s="190"/>
      <c r="J2" s="190"/>
      <c r="K2" s="190"/>
      <c r="L2" s="190"/>
      <c r="M2" s="191"/>
      <c r="N2" s="191"/>
      <c r="O2" s="191"/>
      <c r="P2" s="191"/>
      <c r="Q2" s="191"/>
      <c r="R2" s="191"/>
      <c r="S2" s="191"/>
      <c r="T2" s="191"/>
      <c r="U2" s="192" t="s">
        <v>164</v>
      </c>
      <c r="V2" s="191"/>
    </row>
    <row r="3" spans="1:22" ht="18" customHeight="1">
      <c r="A3" s="193" t="s">
        <v>23</v>
      </c>
      <c r="B3" s="194" t="s">
        <v>526</v>
      </c>
      <c r="C3" s="194"/>
      <c r="D3" s="194"/>
      <c r="E3" s="194"/>
      <c r="F3" s="194"/>
      <c r="G3" s="194"/>
      <c r="H3" s="194"/>
      <c r="I3" s="194"/>
      <c r="J3" s="194"/>
      <c r="K3" s="194"/>
      <c r="L3" s="194"/>
      <c r="M3" s="195"/>
      <c r="N3" s="195"/>
      <c r="O3" s="195"/>
      <c r="P3" s="195"/>
      <c r="Q3" s="195"/>
      <c r="R3" s="195"/>
      <c r="S3" s="195"/>
      <c r="T3" s="195"/>
      <c r="U3" s="196" t="s">
        <v>24</v>
      </c>
      <c r="V3" s="195"/>
    </row>
    <row r="4" spans="1:22" ht="33.75" customHeight="1">
      <c r="A4" s="491" t="s">
        <v>44</v>
      </c>
      <c r="B4" s="491" t="s">
        <v>131</v>
      </c>
      <c r="C4" s="491" t="s">
        <v>78</v>
      </c>
      <c r="D4" s="491"/>
      <c r="E4" s="491"/>
      <c r="F4" s="491"/>
      <c r="G4" s="491"/>
      <c r="H4" s="491"/>
      <c r="I4" s="491"/>
      <c r="J4" s="491"/>
      <c r="K4" s="491"/>
      <c r="L4" s="491"/>
      <c r="M4" s="489" t="s">
        <v>165</v>
      </c>
      <c r="N4" s="489" t="s">
        <v>166</v>
      </c>
      <c r="O4" s="489" t="s">
        <v>167</v>
      </c>
      <c r="P4" s="489"/>
      <c r="Q4" s="489"/>
      <c r="R4" s="489"/>
      <c r="S4" s="489" t="s">
        <v>168</v>
      </c>
      <c r="T4" s="489"/>
      <c r="U4" s="489"/>
      <c r="V4" s="489"/>
    </row>
    <row r="5" spans="1:22" ht="33.75" customHeight="1">
      <c r="A5" s="491"/>
      <c r="B5" s="491"/>
      <c r="C5" s="491" t="s">
        <v>47</v>
      </c>
      <c r="D5" s="490" t="s">
        <v>29</v>
      </c>
      <c r="E5" s="490"/>
      <c r="F5" s="490" t="s">
        <v>173</v>
      </c>
      <c r="G5" s="490" t="s">
        <v>175</v>
      </c>
      <c r="H5" s="490" t="s">
        <v>177</v>
      </c>
      <c r="I5" s="490" t="s">
        <v>84</v>
      </c>
      <c r="J5" s="490" t="s">
        <v>180</v>
      </c>
      <c r="K5" s="490"/>
      <c r="L5" s="490" t="s">
        <v>182</v>
      </c>
      <c r="M5" s="489"/>
      <c r="N5" s="489"/>
      <c r="O5" s="489" t="s">
        <v>169</v>
      </c>
      <c r="P5" s="489" t="s">
        <v>170</v>
      </c>
      <c r="Q5" s="489" t="s">
        <v>171</v>
      </c>
      <c r="R5" s="489" t="s">
        <v>172</v>
      </c>
      <c r="S5" s="489" t="s">
        <v>169</v>
      </c>
      <c r="T5" s="489" t="s">
        <v>170</v>
      </c>
      <c r="U5" s="489" t="s">
        <v>171</v>
      </c>
      <c r="V5" s="489" t="s">
        <v>172</v>
      </c>
    </row>
    <row r="6" spans="1:22" ht="33.75" customHeight="1">
      <c r="A6" s="491"/>
      <c r="B6" s="491"/>
      <c r="C6" s="491"/>
      <c r="D6" s="198" t="s">
        <v>50</v>
      </c>
      <c r="E6" s="197" t="s">
        <v>51</v>
      </c>
      <c r="F6" s="490"/>
      <c r="G6" s="490"/>
      <c r="H6" s="490"/>
      <c r="I6" s="490"/>
      <c r="J6" s="198" t="s">
        <v>50</v>
      </c>
      <c r="K6" s="198" t="s">
        <v>527</v>
      </c>
      <c r="L6" s="490"/>
      <c r="M6" s="489"/>
      <c r="N6" s="489"/>
      <c r="O6" s="489"/>
      <c r="P6" s="489"/>
      <c r="Q6" s="489"/>
      <c r="R6" s="489"/>
      <c r="S6" s="489"/>
      <c r="T6" s="489"/>
      <c r="U6" s="489"/>
      <c r="V6" s="489"/>
    </row>
    <row r="7" spans="1:22" ht="54" customHeight="1">
      <c r="A7" s="492" t="s">
        <v>528</v>
      </c>
      <c r="B7" s="199" t="s">
        <v>529</v>
      </c>
      <c r="C7" s="200">
        <v>46.89</v>
      </c>
      <c r="D7" s="201">
        <v>46.89</v>
      </c>
      <c r="E7" s="202"/>
      <c r="F7" s="202"/>
      <c r="G7" s="202"/>
      <c r="H7" s="202"/>
      <c r="I7" s="202"/>
      <c r="J7" s="202"/>
      <c r="K7" s="202"/>
      <c r="L7" s="202"/>
      <c r="M7" s="203" t="s">
        <v>530</v>
      </c>
      <c r="N7" s="203" t="s">
        <v>531</v>
      </c>
      <c r="O7" s="204" t="s">
        <v>532</v>
      </c>
      <c r="P7" s="204" t="s">
        <v>533</v>
      </c>
      <c r="Q7" s="204" t="s">
        <v>534</v>
      </c>
      <c r="R7" s="204" t="s">
        <v>535</v>
      </c>
      <c r="S7" s="204" t="s">
        <v>536</v>
      </c>
      <c r="T7" s="204" t="s">
        <v>537</v>
      </c>
      <c r="U7" s="204" t="s">
        <v>538</v>
      </c>
      <c r="V7" s="204" t="s">
        <v>539</v>
      </c>
    </row>
    <row r="8" spans="1:22" ht="67.5">
      <c r="A8" s="493"/>
      <c r="B8" s="199" t="s">
        <v>540</v>
      </c>
      <c r="C8" s="205">
        <v>49.5</v>
      </c>
      <c r="D8" s="205">
        <v>49.5</v>
      </c>
      <c r="E8" s="202"/>
      <c r="F8" s="202"/>
      <c r="G8" s="202"/>
      <c r="H8" s="202"/>
      <c r="I8" s="202"/>
      <c r="J8" s="202"/>
      <c r="K8" s="202"/>
      <c r="L8" s="202"/>
      <c r="M8" s="203" t="s">
        <v>541</v>
      </c>
      <c r="N8" s="203" t="s">
        <v>531</v>
      </c>
      <c r="O8" s="204" t="s">
        <v>542</v>
      </c>
      <c r="P8" s="204" t="s">
        <v>543</v>
      </c>
      <c r="Q8" s="204" t="s">
        <v>544</v>
      </c>
      <c r="R8" s="204" t="s">
        <v>545</v>
      </c>
      <c r="S8" s="204" t="s">
        <v>546</v>
      </c>
      <c r="T8" s="204" t="s">
        <v>547</v>
      </c>
      <c r="U8" s="204" t="s">
        <v>548</v>
      </c>
      <c r="V8" s="204" t="s">
        <v>549</v>
      </c>
    </row>
    <row r="9" spans="1:22" ht="29.25" customHeight="1">
      <c r="A9" s="493"/>
      <c r="B9" s="199" t="s">
        <v>550</v>
      </c>
      <c r="C9" s="206">
        <v>220.49</v>
      </c>
      <c r="D9" s="201"/>
      <c r="E9" s="202"/>
      <c r="F9" s="205">
        <v>220.49</v>
      </c>
      <c r="G9" s="202"/>
      <c r="H9" s="202"/>
      <c r="I9" s="202"/>
      <c r="J9" s="202"/>
      <c r="K9" s="202"/>
      <c r="L9" s="202"/>
      <c r="M9" s="203" t="s">
        <v>551</v>
      </c>
      <c r="N9" s="203" t="s">
        <v>531</v>
      </c>
      <c r="O9" s="204" t="s">
        <v>552</v>
      </c>
      <c r="P9" s="204" t="s">
        <v>553</v>
      </c>
      <c r="Q9" s="204" t="s">
        <v>554</v>
      </c>
      <c r="R9" s="204" t="s">
        <v>555</v>
      </c>
      <c r="S9" s="204" t="s">
        <v>556</v>
      </c>
      <c r="T9" s="204" t="s">
        <v>557</v>
      </c>
      <c r="U9" s="204" t="s">
        <v>558</v>
      </c>
      <c r="V9" s="204" t="s">
        <v>559</v>
      </c>
    </row>
    <row r="10" spans="1:22" ht="202.5">
      <c r="A10" s="493"/>
      <c r="B10" s="199" t="s">
        <v>560</v>
      </c>
      <c r="C10" s="205">
        <v>151.2</v>
      </c>
      <c r="D10" s="205">
        <v>143.66</v>
      </c>
      <c r="E10" s="202"/>
      <c r="F10" s="202"/>
      <c r="G10" s="205">
        <v>0.54</v>
      </c>
      <c r="H10" s="202"/>
      <c r="I10" s="202"/>
      <c r="J10" s="202"/>
      <c r="K10" s="202"/>
      <c r="L10" s="205">
        <v>7</v>
      </c>
      <c r="M10" s="203" t="s">
        <v>561</v>
      </c>
      <c r="N10" s="203" t="s">
        <v>531</v>
      </c>
      <c r="O10" s="203" t="s">
        <v>562</v>
      </c>
      <c r="P10" s="203" t="s">
        <v>563</v>
      </c>
      <c r="Q10" s="203" t="s">
        <v>564</v>
      </c>
      <c r="R10" s="203" t="s">
        <v>565</v>
      </c>
      <c r="S10" s="203" t="s">
        <v>566</v>
      </c>
      <c r="T10" s="203" t="s">
        <v>567</v>
      </c>
      <c r="U10" s="203" t="s">
        <v>568</v>
      </c>
      <c r="V10" s="203" t="s">
        <v>569</v>
      </c>
    </row>
    <row r="11" spans="1:22" ht="54" customHeight="1">
      <c r="A11" s="493"/>
      <c r="B11" s="199" t="s">
        <v>570</v>
      </c>
      <c r="C11" s="200">
        <v>11.19</v>
      </c>
      <c r="D11" s="201"/>
      <c r="E11" s="202"/>
      <c r="F11" s="202">
        <v>11.19</v>
      </c>
      <c r="G11" s="202"/>
      <c r="H11" s="202"/>
      <c r="I11" s="202"/>
      <c r="J11" s="202"/>
      <c r="K11" s="202"/>
      <c r="L11" s="202"/>
      <c r="M11" s="203" t="s">
        <v>571</v>
      </c>
      <c r="N11" s="203" t="s">
        <v>531</v>
      </c>
      <c r="O11" s="203" t="s">
        <v>572</v>
      </c>
      <c r="P11" s="203" t="s">
        <v>573</v>
      </c>
      <c r="Q11" s="203" t="s">
        <v>574</v>
      </c>
      <c r="R11" s="204" t="s">
        <v>575</v>
      </c>
      <c r="S11" s="204" t="s">
        <v>576</v>
      </c>
      <c r="T11" s="204" t="s">
        <v>577</v>
      </c>
      <c r="U11" s="204" t="s">
        <v>578</v>
      </c>
      <c r="V11" s="204" t="s">
        <v>579</v>
      </c>
    </row>
    <row r="12" spans="1:22" ht="54" customHeight="1">
      <c r="A12" s="493"/>
      <c r="B12" s="207" t="s">
        <v>580</v>
      </c>
      <c r="C12" s="208">
        <v>30</v>
      </c>
      <c r="D12" s="202"/>
      <c r="E12" s="202"/>
      <c r="F12" s="205">
        <v>30</v>
      </c>
      <c r="G12" s="202"/>
      <c r="H12" s="202"/>
      <c r="I12" s="202"/>
      <c r="J12" s="202"/>
      <c r="K12" s="202"/>
      <c r="L12" s="202"/>
      <c r="M12" s="203" t="s">
        <v>581</v>
      </c>
      <c r="N12" s="203" t="s">
        <v>531</v>
      </c>
      <c r="O12" s="203" t="s">
        <v>582</v>
      </c>
      <c r="P12" s="203"/>
      <c r="Q12" s="203"/>
      <c r="R12" s="204"/>
      <c r="S12" s="204" t="s">
        <v>583</v>
      </c>
      <c r="T12" s="204"/>
      <c r="U12" s="204"/>
      <c r="V12" s="204"/>
    </row>
    <row r="13" spans="1:22" ht="78.75">
      <c r="A13" s="493"/>
      <c r="B13" s="207" t="s">
        <v>584</v>
      </c>
      <c r="C13" s="209">
        <v>23.87</v>
      </c>
      <c r="D13" s="202"/>
      <c r="E13" s="202"/>
      <c r="F13" s="202">
        <v>23.87</v>
      </c>
      <c r="G13" s="202"/>
      <c r="H13" s="202"/>
      <c r="I13" s="202"/>
      <c r="J13" s="202"/>
      <c r="K13" s="202"/>
      <c r="L13" s="202"/>
      <c r="M13" s="203" t="s">
        <v>585</v>
      </c>
      <c r="N13" s="203" t="s">
        <v>531</v>
      </c>
      <c r="O13" s="203" t="s">
        <v>586</v>
      </c>
      <c r="P13" s="203" t="s">
        <v>587</v>
      </c>
      <c r="Q13" s="203"/>
      <c r="R13" s="204"/>
      <c r="S13" s="204" t="s">
        <v>588</v>
      </c>
      <c r="T13" s="204" t="s">
        <v>589</v>
      </c>
      <c r="U13" s="204" t="s">
        <v>590</v>
      </c>
      <c r="V13" s="204"/>
    </row>
    <row r="14" spans="1:22" ht="67.5">
      <c r="A14" s="493"/>
      <c r="B14" s="207" t="s">
        <v>591</v>
      </c>
      <c r="C14" s="205">
        <v>5</v>
      </c>
      <c r="D14" s="205">
        <v>5</v>
      </c>
      <c r="E14" s="202"/>
      <c r="F14" s="202"/>
      <c r="G14" s="202"/>
      <c r="H14" s="202"/>
      <c r="I14" s="202"/>
      <c r="J14" s="202"/>
      <c r="K14" s="202"/>
      <c r="L14" s="202"/>
      <c r="M14" s="203" t="s">
        <v>592</v>
      </c>
      <c r="N14" s="203" t="s">
        <v>531</v>
      </c>
      <c r="O14" s="203" t="s">
        <v>593</v>
      </c>
      <c r="P14" s="203" t="s">
        <v>594</v>
      </c>
      <c r="Q14" s="203"/>
      <c r="R14" s="204"/>
      <c r="S14" s="204" t="s">
        <v>595</v>
      </c>
      <c r="T14" s="204" t="s">
        <v>596</v>
      </c>
      <c r="U14" s="204"/>
      <c r="V14" s="204"/>
    </row>
    <row r="15" spans="1:22" ht="247.5">
      <c r="A15" s="493"/>
      <c r="B15" s="207" t="s">
        <v>597</v>
      </c>
      <c r="C15" s="205">
        <v>8.62</v>
      </c>
      <c r="D15" s="205">
        <v>8.62</v>
      </c>
      <c r="E15" s="202"/>
      <c r="F15" s="202"/>
      <c r="G15" s="202"/>
      <c r="H15" s="202"/>
      <c r="I15" s="202"/>
      <c r="J15" s="202"/>
      <c r="K15" s="202"/>
      <c r="L15" s="202"/>
      <c r="M15" s="203" t="s">
        <v>598</v>
      </c>
      <c r="N15" s="203" t="s">
        <v>531</v>
      </c>
      <c r="O15" s="203" t="s">
        <v>599</v>
      </c>
      <c r="P15" s="203" t="s">
        <v>600</v>
      </c>
      <c r="Q15" s="203" t="s">
        <v>601</v>
      </c>
      <c r="R15" s="204"/>
      <c r="S15" s="204" t="s">
        <v>602</v>
      </c>
      <c r="T15" s="204" t="s">
        <v>603</v>
      </c>
      <c r="U15" s="204"/>
      <c r="V15" s="204"/>
    </row>
    <row r="16" spans="1:22" ht="54" customHeight="1">
      <c r="A16" s="493"/>
      <c r="B16" s="202" t="s">
        <v>604</v>
      </c>
      <c r="C16" s="205">
        <v>35</v>
      </c>
      <c r="D16" s="205"/>
      <c r="E16" s="202"/>
      <c r="F16" s="205">
        <v>35</v>
      </c>
      <c r="G16" s="202"/>
      <c r="H16" s="202"/>
      <c r="I16" s="202"/>
      <c r="J16" s="202"/>
      <c r="K16" s="202"/>
      <c r="L16" s="202"/>
      <c r="M16" s="203" t="s">
        <v>605</v>
      </c>
      <c r="N16" s="203" t="s">
        <v>531</v>
      </c>
      <c r="O16" s="203" t="s">
        <v>606</v>
      </c>
      <c r="P16" s="203" t="s">
        <v>607</v>
      </c>
      <c r="Q16" s="203" t="s">
        <v>608</v>
      </c>
      <c r="R16" s="204" t="s">
        <v>609</v>
      </c>
      <c r="S16" s="204" t="s">
        <v>610</v>
      </c>
      <c r="T16" s="204" t="s">
        <v>611</v>
      </c>
      <c r="U16" s="204" t="s">
        <v>612</v>
      </c>
      <c r="V16" s="204" t="s">
        <v>613</v>
      </c>
    </row>
    <row r="17" spans="1:22" ht="54" customHeight="1">
      <c r="A17" s="493"/>
      <c r="B17" s="207" t="s">
        <v>614</v>
      </c>
      <c r="C17" s="205">
        <v>50</v>
      </c>
      <c r="D17" s="205"/>
      <c r="E17" s="202"/>
      <c r="F17" s="210">
        <v>50</v>
      </c>
      <c r="G17" s="202"/>
      <c r="H17" s="202"/>
      <c r="I17" s="202"/>
      <c r="J17" s="202"/>
      <c r="K17" s="202"/>
      <c r="L17" s="202"/>
      <c r="M17" s="203" t="s">
        <v>614</v>
      </c>
      <c r="N17" s="203" t="s">
        <v>531</v>
      </c>
      <c r="O17" s="203" t="s">
        <v>614</v>
      </c>
      <c r="P17" s="203"/>
      <c r="Q17" s="203"/>
      <c r="R17" s="204"/>
      <c r="S17" s="204" t="s">
        <v>615</v>
      </c>
      <c r="T17" s="204"/>
      <c r="U17" s="204"/>
      <c r="V17" s="204"/>
    </row>
    <row r="18" spans="1:22" ht="54" customHeight="1">
      <c r="A18" s="494"/>
      <c r="B18" s="207" t="s">
        <v>616</v>
      </c>
      <c r="C18" s="205">
        <v>116.75</v>
      </c>
      <c r="D18" s="205">
        <v>116.75</v>
      </c>
      <c r="E18" s="202"/>
      <c r="F18" s="202"/>
      <c r="G18" s="202"/>
      <c r="H18" s="202"/>
      <c r="I18" s="202"/>
      <c r="J18" s="202"/>
      <c r="K18" s="202"/>
      <c r="L18" s="202"/>
      <c r="M18" s="203" t="s">
        <v>617</v>
      </c>
      <c r="N18" s="203" t="s">
        <v>531</v>
      </c>
      <c r="O18" s="203" t="s">
        <v>618</v>
      </c>
      <c r="P18" s="203" t="s">
        <v>619</v>
      </c>
      <c r="Q18" s="203"/>
      <c r="R18" s="204"/>
      <c r="S18" s="204" t="s">
        <v>620</v>
      </c>
      <c r="T18" s="204" t="s">
        <v>621</v>
      </c>
      <c r="U18" s="204" t="s">
        <v>622</v>
      </c>
      <c r="V18" s="204"/>
    </row>
    <row r="19" spans="1:22" ht="54" customHeight="1">
      <c r="A19" s="495" t="s">
        <v>623</v>
      </c>
      <c r="B19" s="211" t="s">
        <v>624</v>
      </c>
      <c r="C19" s="212">
        <v>100</v>
      </c>
      <c r="D19" s="213"/>
      <c r="E19" s="213"/>
      <c r="F19" s="213"/>
      <c r="G19" s="213"/>
      <c r="H19" s="213"/>
      <c r="I19" s="213"/>
      <c r="J19" s="213"/>
      <c r="K19" s="213"/>
      <c r="L19" s="213">
        <v>100</v>
      </c>
      <c r="M19" s="214" t="s">
        <v>625</v>
      </c>
      <c r="N19" s="214" t="s">
        <v>625</v>
      </c>
      <c r="O19" s="214" t="s">
        <v>625</v>
      </c>
      <c r="P19" s="215"/>
      <c r="Q19" s="215"/>
      <c r="R19" s="215"/>
      <c r="S19" s="214" t="s">
        <v>626</v>
      </c>
      <c r="T19" s="215"/>
      <c r="U19" s="215"/>
      <c r="V19" s="215"/>
    </row>
    <row r="20" spans="1:22" ht="76.5" customHeight="1">
      <c r="A20" s="495"/>
      <c r="B20" s="211" t="s">
        <v>627</v>
      </c>
      <c r="C20" s="212">
        <v>16.45</v>
      </c>
      <c r="D20" s="213"/>
      <c r="E20" s="213"/>
      <c r="F20" s="213">
        <v>16.45</v>
      </c>
      <c r="G20" s="213"/>
      <c r="H20" s="213"/>
      <c r="I20" s="213"/>
      <c r="J20" s="213"/>
      <c r="K20" s="213"/>
      <c r="L20" s="213"/>
      <c r="M20" s="214" t="s">
        <v>628</v>
      </c>
      <c r="N20" s="214" t="s">
        <v>629</v>
      </c>
      <c r="O20" s="215" t="s">
        <v>630</v>
      </c>
      <c r="P20" s="215" t="s">
        <v>631</v>
      </c>
      <c r="Q20" s="215" t="s">
        <v>632</v>
      </c>
      <c r="R20" s="215"/>
      <c r="S20" s="215" t="s">
        <v>633</v>
      </c>
      <c r="T20" s="215" t="s">
        <v>634</v>
      </c>
      <c r="U20" s="215" t="s">
        <v>635</v>
      </c>
      <c r="V20" s="215" t="s">
        <v>636</v>
      </c>
    </row>
    <row r="21" spans="1:22" ht="93" customHeight="1">
      <c r="A21" s="216" t="s">
        <v>434</v>
      </c>
      <c r="B21" s="213" t="s">
        <v>637</v>
      </c>
      <c r="C21" s="212"/>
      <c r="D21" s="213"/>
      <c r="E21" s="213"/>
      <c r="F21" s="213">
        <v>65</v>
      </c>
      <c r="G21" s="213"/>
      <c r="H21" s="213"/>
      <c r="I21" s="213"/>
      <c r="J21" s="213"/>
      <c r="K21" s="213"/>
      <c r="L21" s="213"/>
      <c r="M21" s="214" t="s">
        <v>638</v>
      </c>
      <c r="N21" s="214" t="s">
        <v>639</v>
      </c>
      <c r="O21" s="215" t="s">
        <v>640</v>
      </c>
      <c r="P21" s="215"/>
      <c r="Q21" s="215"/>
      <c r="R21" s="215"/>
      <c r="S21" s="215" t="s">
        <v>641</v>
      </c>
      <c r="T21" s="215"/>
      <c r="U21" s="215"/>
      <c r="V21" s="215"/>
    </row>
    <row r="22" spans="1:22" ht="54" customHeight="1">
      <c r="A22" s="216" t="s">
        <v>437</v>
      </c>
      <c r="B22" s="216" t="s">
        <v>642</v>
      </c>
      <c r="C22" s="212">
        <v>95</v>
      </c>
      <c r="D22" s="213"/>
      <c r="E22" s="213"/>
      <c r="F22" s="213">
        <v>95</v>
      </c>
      <c r="G22" s="213"/>
      <c r="H22" s="213"/>
      <c r="I22" s="213"/>
      <c r="J22" s="213"/>
      <c r="K22" s="213"/>
      <c r="L22" s="213"/>
      <c r="M22" s="214" t="s">
        <v>643</v>
      </c>
      <c r="N22" s="214" t="s">
        <v>644</v>
      </c>
      <c r="O22" s="215" t="s">
        <v>645</v>
      </c>
      <c r="P22" s="215"/>
      <c r="Q22" s="215"/>
      <c r="R22" s="215"/>
      <c r="S22" s="214" t="s">
        <v>643</v>
      </c>
      <c r="T22" s="215"/>
      <c r="U22" s="215"/>
      <c r="V22" s="215"/>
    </row>
    <row r="23" spans="1:22" ht="54" customHeight="1">
      <c r="A23" s="496" t="s">
        <v>646</v>
      </c>
      <c r="B23" s="216" t="s">
        <v>647</v>
      </c>
      <c r="C23" s="212">
        <v>10</v>
      </c>
      <c r="D23" s="213"/>
      <c r="E23" s="213"/>
      <c r="F23" s="213"/>
      <c r="G23" s="213"/>
      <c r="H23" s="213">
        <v>10</v>
      </c>
      <c r="I23" s="213"/>
      <c r="J23" s="213"/>
      <c r="K23" s="213"/>
      <c r="L23" s="213"/>
      <c r="M23" s="214" t="s">
        <v>648</v>
      </c>
      <c r="N23" s="214" t="s">
        <v>649</v>
      </c>
      <c r="O23" s="215" t="s">
        <v>650</v>
      </c>
      <c r="P23" s="215"/>
      <c r="Q23" s="215"/>
      <c r="R23" s="215"/>
      <c r="S23" s="215" t="s">
        <v>651</v>
      </c>
      <c r="T23" s="215"/>
      <c r="U23" s="215"/>
      <c r="V23" s="215"/>
    </row>
    <row r="24" spans="1:22" ht="54" customHeight="1">
      <c r="A24" s="496"/>
      <c r="B24" s="211" t="s">
        <v>652</v>
      </c>
      <c r="C24" s="212">
        <v>300</v>
      </c>
      <c r="D24" s="213"/>
      <c r="E24" s="213"/>
      <c r="F24" s="213">
        <v>300</v>
      </c>
      <c r="G24" s="213"/>
      <c r="H24" s="213"/>
      <c r="I24" s="213"/>
      <c r="J24" s="213"/>
      <c r="K24" s="213"/>
      <c r="L24" s="213"/>
      <c r="M24" s="214" t="s">
        <v>653</v>
      </c>
      <c r="N24" s="214" t="s">
        <v>654</v>
      </c>
      <c r="O24" s="215" t="s">
        <v>655</v>
      </c>
      <c r="P24" s="215"/>
      <c r="Q24" s="215"/>
      <c r="R24" s="215"/>
      <c r="S24" s="215" t="s">
        <v>656</v>
      </c>
      <c r="T24" s="215"/>
      <c r="U24" s="215"/>
      <c r="V24" s="215"/>
    </row>
    <row r="25" spans="1:22" ht="54" customHeight="1">
      <c r="A25" s="496"/>
      <c r="B25" s="216" t="s">
        <v>657</v>
      </c>
      <c r="C25" s="212">
        <v>207</v>
      </c>
      <c r="D25" s="213"/>
      <c r="E25" s="213"/>
      <c r="F25" s="213">
        <v>207</v>
      </c>
      <c r="G25" s="213"/>
      <c r="H25" s="213"/>
      <c r="I25" s="213"/>
      <c r="J25" s="213"/>
      <c r="K25" s="213"/>
      <c r="L25" s="213"/>
      <c r="M25" s="214" t="s">
        <v>658</v>
      </c>
      <c r="N25" s="214" t="s">
        <v>659</v>
      </c>
      <c r="O25" s="215" t="s">
        <v>660</v>
      </c>
      <c r="P25" s="215"/>
      <c r="Q25" s="215"/>
      <c r="R25" s="215"/>
      <c r="S25" s="215" t="s">
        <v>661</v>
      </c>
      <c r="T25" s="215"/>
      <c r="U25" s="215"/>
      <c r="V25" s="215"/>
    </row>
    <row r="26" spans="1:22" ht="54" customHeight="1">
      <c r="A26" s="495" t="s">
        <v>662</v>
      </c>
      <c r="B26" s="213" t="s">
        <v>663</v>
      </c>
      <c r="C26" s="212">
        <f>SUM(D26:L26)</f>
        <v>29</v>
      </c>
      <c r="D26" s="213"/>
      <c r="E26" s="213"/>
      <c r="F26" s="213"/>
      <c r="G26" s="213"/>
      <c r="H26" s="213">
        <v>29</v>
      </c>
      <c r="I26" s="213"/>
      <c r="J26" s="213"/>
      <c r="K26" s="213"/>
      <c r="L26" s="213"/>
      <c r="M26" s="214" t="s">
        <v>664</v>
      </c>
      <c r="N26" s="214" t="s">
        <v>665</v>
      </c>
      <c r="O26" s="214" t="s">
        <v>664</v>
      </c>
      <c r="P26" s="215"/>
      <c r="Q26" s="215"/>
      <c r="R26" s="215"/>
      <c r="S26" s="217" t="s">
        <v>666</v>
      </c>
      <c r="T26" s="215"/>
      <c r="U26" s="215"/>
      <c r="V26" s="215"/>
    </row>
    <row r="27" spans="1:22" ht="54" customHeight="1">
      <c r="A27" s="495"/>
      <c r="B27" s="213" t="s">
        <v>667</v>
      </c>
      <c r="C27" s="212">
        <f>SUM(D27:L27)</f>
        <v>6</v>
      </c>
      <c r="D27" s="213"/>
      <c r="E27" s="213"/>
      <c r="F27" s="213"/>
      <c r="G27" s="213"/>
      <c r="H27" s="213">
        <v>6</v>
      </c>
      <c r="I27" s="213"/>
      <c r="J27" s="213"/>
      <c r="K27" s="213"/>
      <c r="L27" s="213"/>
      <c r="M27" s="214" t="s">
        <v>668</v>
      </c>
      <c r="N27" s="214" t="s">
        <v>665</v>
      </c>
      <c r="O27" s="214" t="s">
        <v>668</v>
      </c>
      <c r="P27" s="215"/>
      <c r="Q27" s="215"/>
      <c r="R27" s="215"/>
      <c r="S27" s="217" t="s">
        <v>669</v>
      </c>
      <c r="T27" s="215"/>
      <c r="U27" s="215"/>
      <c r="V27" s="215"/>
    </row>
    <row r="28" spans="1:22" ht="54" customHeight="1">
      <c r="A28" s="495"/>
      <c r="B28" s="213" t="s">
        <v>670</v>
      </c>
      <c r="C28" s="212">
        <f>SUM(D28:L28)</f>
        <v>50</v>
      </c>
      <c r="D28" s="213"/>
      <c r="E28" s="213"/>
      <c r="F28" s="213">
        <v>50</v>
      </c>
      <c r="G28" s="213"/>
      <c r="H28" s="213"/>
      <c r="I28" s="213"/>
      <c r="J28" s="213"/>
      <c r="K28" s="213"/>
      <c r="L28" s="213"/>
      <c r="M28" s="214" t="s">
        <v>671</v>
      </c>
      <c r="N28" s="214" t="s">
        <v>665</v>
      </c>
      <c r="O28" s="214" t="s">
        <v>671</v>
      </c>
      <c r="P28" s="215"/>
      <c r="Q28" s="215"/>
      <c r="R28" s="215"/>
      <c r="S28" s="214" t="s">
        <v>671</v>
      </c>
      <c r="T28" s="215"/>
      <c r="U28" s="215"/>
      <c r="V28" s="215"/>
    </row>
    <row r="29" spans="1:22" ht="54" customHeight="1">
      <c r="A29" s="495"/>
      <c r="B29" s="213" t="s">
        <v>672</v>
      </c>
      <c r="C29" s="212">
        <f>SUM(D29:L29)</f>
        <v>215</v>
      </c>
      <c r="D29" s="213"/>
      <c r="E29" s="213"/>
      <c r="F29" s="213">
        <v>215</v>
      </c>
      <c r="G29" s="213"/>
      <c r="H29" s="213"/>
      <c r="I29" s="213"/>
      <c r="J29" s="213"/>
      <c r="K29" s="213"/>
      <c r="L29" s="213"/>
      <c r="M29" s="214" t="s">
        <v>673</v>
      </c>
      <c r="N29" s="214" t="s">
        <v>665</v>
      </c>
      <c r="O29" s="214" t="s">
        <v>673</v>
      </c>
      <c r="P29" s="215"/>
      <c r="Q29" s="215"/>
      <c r="R29" s="215"/>
      <c r="S29" s="214" t="s">
        <v>673</v>
      </c>
      <c r="T29" s="215"/>
      <c r="U29" s="215"/>
      <c r="V29" s="215"/>
    </row>
    <row r="30" spans="1:22" ht="54" customHeight="1">
      <c r="A30" s="211" t="s">
        <v>674</v>
      </c>
      <c r="B30" s="213" t="s">
        <v>675</v>
      </c>
      <c r="C30" s="212">
        <v>200</v>
      </c>
      <c r="D30" s="213">
        <v>200</v>
      </c>
      <c r="E30" s="213"/>
      <c r="F30" s="213"/>
      <c r="G30" s="213"/>
      <c r="H30" s="213"/>
      <c r="I30" s="213"/>
      <c r="J30" s="213"/>
      <c r="K30" s="213"/>
      <c r="L30" s="213"/>
      <c r="M30" s="214">
        <v>200</v>
      </c>
      <c r="N30" s="214" t="s">
        <v>676</v>
      </c>
      <c r="O30" s="215" t="s">
        <v>677</v>
      </c>
      <c r="P30" s="215" t="s">
        <v>678</v>
      </c>
      <c r="Q30" s="215"/>
      <c r="R30" s="215"/>
      <c r="S30" s="215" t="s">
        <v>679</v>
      </c>
      <c r="T30" s="215" t="s">
        <v>680</v>
      </c>
      <c r="U30" s="215"/>
      <c r="V30" s="215"/>
    </row>
    <row r="31" spans="1:22" ht="54" customHeight="1">
      <c r="A31" s="216" t="s">
        <v>426</v>
      </c>
      <c r="B31" s="216" t="s">
        <v>681</v>
      </c>
      <c r="C31" s="213">
        <v>50</v>
      </c>
      <c r="D31" s="213"/>
      <c r="E31" s="213"/>
      <c r="F31" s="213">
        <v>50</v>
      </c>
      <c r="G31" s="213"/>
      <c r="H31" s="213"/>
      <c r="I31" s="213"/>
      <c r="J31" s="213"/>
      <c r="K31" s="213"/>
      <c r="L31" s="213"/>
      <c r="M31" s="214">
        <v>50</v>
      </c>
      <c r="N31" s="214" t="s">
        <v>682</v>
      </c>
      <c r="O31" s="215" t="s">
        <v>683</v>
      </c>
      <c r="P31" s="215" t="s">
        <v>684</v>
      </c>
      <c r="Q31" s="215" t="s">
        <v>685</v>
      </c>
      <c r="R31" s="215" t="s">
        <v>686</v>
      </c>
      <c r="S31" s="215" t="s">
        <v>687</v>
      </c>
      <c r="T31" s="215" t="s">
        <v>688</v>
      </c>
      <c r="U31" s="215" t="s">
        <v>689</v>
      </c>
      <c r="V31" s="215"/>
    </row>
    <row r="32" spans="1:22" ht="54" customHeight="1">
      <c r="A32" s="495" t="s">
        <v>690</v>
      </c>
      <c r="B32" s="211" t="s">
        <v>691</v>
      </c>
      <c r="C32" s="212">
        <v>684</v>
      </c>
      <c r="D32" s="213"/>
      <c r="E32" s="213"/>
      <c r="F32" s="213">
        <v>684</v>
      </c>
      <c r="G32" s="213"/>
      <c r="H32" s="213"/>
      <c r="I32" s="213"/>
      <c r="J32" s="213"/>
      <c r="K32" s="213"/>
      <c r="L32" s="213"/>
      <c r="M32" s="214" t="s">
        <v>692</v>
      </c>
      <c r="N32" s="214" t="s">
        <v>693</v>
      </c>
      <c r="O32" s="215" t="s">
        <v>694</v>
      </c>
      <c r="P32" s="215"/>
      <c r="Q32" s="215"/>
      <c r="R32" s="215"/>
      <c r="S32" s="215" t="s">
        <v>695</v>
      </c>
      <c r="T32" s="215"/>
      <c r="U32" s="215"/>
      <c r="V32" s="215"/>
    </row>
    <row r="33" spans="1:22" ht="54" customHeight="1">
      <c r="A33" s="495"/>
      <c r="B33" s="211" t="s">
        <v>696</v>
      </c>
      <c r="C33" s="212">
        <v>43</v>
      </c>
      <c r="D33" s="213"/>
      <c r="E33" s="213"/>
      <c r="F33" s="213"/>
      <c r="G33" s="213"/>
      <c r="H33" s="213">
        <v>13</v>
      </c>
      <c r="I33" s="213"/>
      <c r="J33" s="213"/>
      <c r="K33" s="213"/>
      <c r="L33" s="213">
        <v>30</v>
      </c>
      <c r="M33" s="214" t="s">
        <v>692</v>
      </c>
      <c r="N33" s="214" t="s">
        <v>697</v>
      </c>
      <c r="O33" s="215" t="s">
        <v>694</v>
      </c>
      <c r="P33" s="215"/>
      <c r="Q33" s="215"/>
      <c r="R33" s="215"/>
      <c r="S33" s="215" t="s">
        <v>698</v>
      </c>
      <c r="T33" s="215"/>
      <c r="U33" s="215"/>
      <c r="V33" s="215"/>
    </row>
    <row r="34" spans="1:22" ht="54" customHeight="1">
      <c r="A34" s="495" t="s">
        <v>699</v>
      </c>
      <c r="B34" s="218" t="s">
        <v>392</v>
      </c>
      <c r="C34" s="212">
        <v>1</v>
      </c>
      <c r="D34" s="213"/>
      <c r="E34" s="213"/>
      <c r="F34" s="213"/>
      <c r="G34" s="213"/>
      <c r="H34" s="213">
        <v>1</v>
      </c>
      <c r="I34" s="213"/>
      <c r="J34" s="213"/>
      <c r="K34" s="213"/>
      <c r="L34" s="213"/>
      <c r="M34" s="214" t="s">
        <v>700</v>
      </c>
      <c r="N34" s="214" t="s">
        <v>701</v>
      </c>
      <c r="O34" s="219" t="s">
        <v>702</v>
      </c>
      <c r="P34" s="215"/>
      <c r="Q34" s="215"/>
      <c r="R34" s="215"/>
      <c r="S34" s="215" t="s">
        <v>703</v>
      </c>
      <c r="T34" s="215" t="s">
        <v>704</v>
      </c>
      <c r="U34" s="215"/>
      <c r="V34" s="215"/>
    </row>
    <row r="35" spans="1:22" ht="54" customHeight="1">
      <c r="A35" s="495"/>
      <c r="B35" s="218" t="s">
        <v>391</v>
      </c>
      <c r="C35" s="212">
        <v>90</v>
      </c>
      <c r="D35" s="213"/>
      <c r="E35" s="213"/>
      <c r="F35" s="213">
        <v>90</v>
      </c>
      <c r="G35" s="213"/>
      <c r="H35" s="213"/>
      <c r="I35" s="213"/>
      <c r="J35" s="213"/>
      <c r="K35" s="213"/>
      <c r="L35" s="213"/>
      <c r="M35" s="219" t="s">
        <v>705</v>
      </c>
      <c r="N35" s="214" t="s">
        <v>706</v>
      </c>
      <c r="O35" s="219" t="s">
        <v>707</v>
      </c>
      <c r="P35" s="215" t="s">
        <v>708</v>
      </c>
      <c r="Q35" s="215"/>
      <c r="R35" s="215"/>
      <c r="S35" s="215" t="s">
        <v>709</v>
      </c>
      <c r="T35" s="215" t="s">
        <v>710</v>
      </c>
      <c r="U35" s="215"/>
      <c r="V35" s="215"/>
    </row>
    <row r="36" spans="1:22" ht="54" customHeight="1">
      <c r="A36" s="211" t="s">
        <v>711</v>
      </c>
      <c r="B36" s="211" t="s">
        <v>712</v>
      </c>
      <c r="C36" s="212">
        <v>45</v>
      </c>
      <c r="D36" s="213"/>
      <c r="E36" s="213"/>
      <c r="F36" s="213">
        <v>45</v>
      </c>
      <c r="G36" s="213"/>
      <c r="H36" s="213"/>
      <c r="I36" s="213"/>
      <c r="J36" s="213"/>
      <c r="K36" s="213"/>
      <c r="L36" s="213"/>
      <c r="M36" s="214" t="s">
        <v>713</v>
      </c>
      <c r="N36" s="214" t="s">
        <v>665</v>
      </c>
      <c r="O36" s="214" t="s">
        <v>714</v>
      </c>
      <c r="P36" s="215"/>
      <c r="Q36" s="215"/>
      <c r="R36" s="215"/>
      <c r="S36" s="217" t="s">
        <v>715</v>
      </c>
      <c r="T36" s="215"/>
      <c r="U36" s="215"/>
      <c r="V36" s="215"/>
    </row>
    <row r="37" spans="1:22" ht="54" customHeight="1">
      <c r="A37" s="495" t="s">
        <v>422</v>
      </c>
      <c r="B37" s="213" t="s">
        <v>716</v>
      </c>
      <c r="C37" s="213">
        <v>335</v>
      </c>
      <c r="D37" s="213"/>
      <c r="E37" s="213"/>
      <c r="F37" s="213">
        <v>335</v>
      </c>
      <c r="G37" s="213"/>
      <c r="H37" s="213"/>
      <c r="I37" s="213"/>
      <c r="J37" s="213"/>
      <c r="K37" s="213"/>
      <c r="L37" s="213"/>
      <c r="M37" s="214" t="s">
        <v>717</v>
      </c>
      <c r="N37" s="214" t="s">
        <v>718</v>
      </c>
      <c r="O37" s="215" t="s">
        <v>719</v>
      </c>
      <c r="P37" s="215"/>
      <c r="Q37" s="215"/>
      <c r="R37" s="215"/>
      <c r="S37" s="215" t="s">
        <v>720</v>
      </c>
      <c r="T37" s="215"/>
      <c r="U37" s="215"/>
      <c r="V37" s="215"/>
    </row>
    <row r="38" spans="1:22" ht="54" customHeight="1">
      <c r="A38" s="495"/>
      <c r="B38" s="213" t="s">
        <v>721</v>
      </c>
      <c r="C38" s="213">
        <v>130</v>
      </c>
      <c r="D38" s="213"/>
      <c r="E38" s="213"/>
      <c r="F38" s="213">
        <v>130</v>
      </c>
      <c r="G38" s="213"/>
      <c r="H38" s="213"/>
      <c r="I38" s="213"/>
      <c r="J38" s="213"/>
      <c r="K38" s="213"/>
      <c r="L38" s="213"/>
      <c r="M38" s="214" t="s">
        <v>722</v>
      </c>
      <c r="N38" s="214" t="s">
        <v>723</v>
      </c>
      <c r="O38" s="215" t="s">
        <v>724</v>
      </c>
      <c r="P38" s="215"/>
      <c r="Q38" s="215"/>
      <c r="R38" s="215"/>
      <c r="S38" s="215" t="s">
        <v>725</v>
      </c>
      <c r="T38" s="215"/>
      <c r="U38" s="215"/>
      <c r="V38" s="215"/>
    </row>
    <row r="39" spans="1:22" ht="54" customHeight="1">
      <c r="A39" s="211" t="s">
        <v>726</v>
      </c>
      <c r="B39" s="213" t="s">
        <v>727</v>
      </c>
      <c r="C39" s="213">
        <v>85</v>
      </c>
      <c r="D39" s="213"/>
      <c r="E39" s="213"/>
      <c r="F39" s="213">
        <v>85</v>
      </c>
      <c r="G39" s="213"/>
      <c r="H39" s="213"/>
      <c r="I39" s="213"/>
      <c r="J39" s="213"/>
      <c r="K39" s="213"/>
      <c r="L39" s="213"/>
      <c r="M39" s="214" t="s">
        <v>728</v>
      </c>
      <c r="N39" s="214" t="s">
        <v>729</v>
      </c>
      <c r="O39" s="215" t="s">
        <v>730</v>
      </c>
      <c r="P39" s="215"/>
      <c r="Q39" s="215"/>
      <c r="R39" s="215"/>
      <c r="S39" s="215" t="s">
        <v>731</v>
      </c>
      <c r="T39" s="215"/>
      <c r="U39" s="215"/>
      <c r="V39" s="215"/>
    </row>
    <row r="40" spans="1:22" ht="54" customHeight="1">
      <c r="A40" s="496" t="s">
        <v>732</v>
      </c>
      <c r="B40" s="213" t="s">
        <v>733</v>
      </c>
      <c r="C40" s="212">
        <f>SUM(D40:L40)</f>
        <v>38.61</v>
      </c>
      <c r="D40" s="213"/>
      <c r="E40" s="213"/>
      <c r="F40" s="213"/>
      <c r="G40" s="213"/>
      <c r="H40" s="213"/>
      <c r="I40" s="213"/>
      <c r="J40" s="213"/>
      <c r="K40" s="213"/>
      <c r="L40" s="213">
        <v>38.61</v>
      </c>
      <c r="M40" s="220" t="s">
        <v>734</v>
      </c>
      <c r="N40" s="214" t="s">
        <v>676</v>
      </c>
      <c r="O40" s="220" t="s">
        <v>735</v>
      </c>
      <c r="P40" s="220" t="s">
        <v>736</v>
      </c>
      <c r="Q40" s="215"/>
      <c r="R40" s="215"/>
      <c r="S40" s="215"/>
      <c r="T40" s="215"/>
      <c r="U40" s="215"/>
      <c r="V40" s="215"/>
    </row>
    <row r="41" spans="1:22" ht="54" customHeight="1">
      <c r="A41" s="496"/>
      <c r="B41" s="213" t="s">
        <v>737</v>
      </c>
      <c r="C41" s="212">
        <f>SUM(D41:L41)</f>
        <v>20</v>
      </c>
      <c r="D41" s="213"/>
      <c r="E41" s="213"/>
      <c r="F41" s="213">
        <v>20</v>
      </c>
      <c r="G41" s="213"/>
      <c r="H41" s="213"/>
      <c r="I41" s="213"/>
      <c r="J41" s="213"/>
      <c r="K41" s="213"/>
      <c r="L41" s="213"/>
      <c r="M41" s="214" t="s">
        <v>738</v>
      </c>
      <c r="N41" s="214" t="s">
        <v>676</v>
      </c>
      <c r="O41" s="220" t="s">
        <v>739</v>
      </c>
      <c r="P41" s="215"/>
      <c r="Q41" s="215"/>
      <c r="R41" s="215"/>
      <c r="S41" s="215"/>
      <c r="T41" s="215"/>
      <c r="U41" s="215"/>
      <c r="V41" s="215"/>
    </row>
    <row r="42" spans="1:22" ht="54" customHeight="1">
      <c r="A42" s="211" t="s">
        <v>417</v>
      </c>
      <c r="B42" s="211" t="s">
        <v>740</v>
      </c>
      <c r="C42" s="212"/>
      <c r="D42" s="213">
        <v>80</v>
      </c>
      <c r="E42" s="213"/>
      <c r="F42" s="213"/>
      <c r="G42" s="213"/>
      <c r="H42" s="213"/>
      <c r="I42" s="213"/>
      <c r="J42" s="213"/>
      <c r="K42" s="213"/>
      <c r="L42" s="213"/>
      <c r="M42" s="214">
        <v>80</v>
      </c>
      <c r="N42" s="214" t="s">
        <v>701</v>
      </c>
      <c r="O42" s="215" t="s">
        <v>741</v>
      </c>
      <c r="P42" s="215"/>
      <c r="Q42" s="215"/>
      <c r="R42" s="215"/>
      <c r="S42" s="215" t="s">
        <v>742</v>
      </c>
      <c r="T42" s="215"/>
      <c r="U42" s="215"/>
      <c r="V42" s="221"/>
    </row>
    <row r="43" spans="1:22" ht="54" customHeight="1">
      <c r="A43" s="495" t="s">
        <v>743</v>
      </c>
      <c r="B43" s="211" t="s">
        <v>744</v>
      </c>
      <c r="C43" s="212">
        <v>320</v>
      </c>
      <c r="D43" s="213">
        <v>320</v>
      </c>
      <c r="E43" s="213"/>
      <c r="F43" s="213"/>
      <c r="G43" s="213"/>
      <c r="H43" s="213"/>
      <c r="I43" s="213"/>
      <c r="J43" s="213"/>
      <c r="K43" s="213"/>
      <c r="L43" s="213"/>
      <c r="M43" s="214">
        <v>320</v>
      </c>
      <c r="N43" s="214" t="s">
        <v>701</v>
      </c>
      <c r="O43" s="215" t="s">
        <v>745</v>
      </c>
      <c r="P43" s="215"/>
      <c r="Q43" s="215"/>
      <c r="R43" s="215"/>
      <c r="S43" s="215" t="s">
        <v>745</v>
      </c>
      <c r="T43" s="215"/>
      <c r="U43" s="215"/>
      <c r="V43" s="215"/>
    </row>
    <row r="44" spans="1:22" ht="54" customHeight="1">
      <c r="A44" s="495"/>
      <c r="B44" s="211" t="s">
        <v>746</v>
      </c>
      <c r="C44" s="212">
        <v>15</v>
      </c>
      <c r="D44" s="213">
        <v>15</v>
      </c>
      <c r="E44" s="213"/>
      <c r="F44" s="213"/>
      <c r="G44" s="213"/>
      <c r="H44" s="213"/>
      <c r="I44" s="213"/>
      <c r="J44" s="213"/>
      <c r="K44" s="213"/>
      <c r="L44" s="213"/>
      <c r="M44" s="214">
        <v>15</v>
      </c>
      <c r="N44" s="214" t="s">
        <v>701</v>
      </c>
      <c r="O44" s="215" t="s">
        <v>747</v>
      </c>
      <c r="P44" s="215"/>
      <c r="Q44" s="215"/>
      <c r="R44" s="215"/>
      <c r="S44" s="215" t="s">
        <v>747</v>
      </c>
      <c r="T44" s="215"/>
      <c r="U44" s="215"/>
      <c r="V44" s="215"/>
    </row>
    <row r="45" spans="1:22" ht="54" customHeight="1">
      <c r="A45" s="495" t="s">
        <v>748</v>
      </c>
      <c r="B45" s="218" t="s">
        <v>749</v>
      </c>
      <c r="C45" s="212">
        <v>21.28</v>
      </c>
      <c r="D45" s="213"/>
      <c r="E45" s="213"/>
      <c r="F45" s="213"/>
      <c r="G45" s="213"/>
      <c r="H45" s="213"/>
      <c r="I45" s="213"/>
      <c r="J45" s="213"/>
      <c r="K45" s="213"/>
      <c r="L45" s="213">
        <v>21.28</v>
      </c>
      <c r="M45" s="214" t="s">
        <v>750</v>
      </c>
      <c r="N45" s="214" t="s">
        <v>751</v>
      </c>
      <c r="O45" s="217" t="s">
        <v>752</v>
      </c>
      <c r="P45" s="222"/>
      <c r="Q45" s="222"/>
      <c r="R45" s="217"/>
      <c r="S45" s="217" t="s">
        <v>753</v>
      </c>
      <c r="T45" s="215"/>
      <c r="U45" s="215"/>
      <c r="V45" s="215"/>
    </row>
    <row r="46" spans="1:22" ht="54" customHeight="1">
      <c r="A46" s="495"/>
      <c r="B46" s="218" t="s">
        <v>754</v>
      </c>
      <c r="C46" s="212">
        <v>8.6</v>
      </c>
      <c r="D46" s="213"/>
      <c r="E46" s="213"/>
      <c r="F46" s="213"/>
      <c r="G46" s="213"/>
      <c r="H46" s="213"/>
      <c r="I46" s="213"/>
      <c r="J46" s="213"/>
      <c r="K46" s="213"/>
      <c r="L46" s="213">
        <v>8.6</v>
      </c>
      <c r="M46" s="214" t="s">
        <v>755</v>
      </c>
      <c r="N46" s="214" t="s">
        <v>756</v>
      </c>
      <c r="O46" s="217" t="s">
        <v>757</v>
      </c>
      <c r="P46" s="217"/>
      <c r="Q46" s="217"/>
      <c r="R46" s="217"/>
      <c r="S46" s="217" t="s">
        <v>758</v>
      </c>
      <c r="T46" s="215"/>
      <c r="U46" s="215"/>
      <c r="V46" s="215"/>
    </row>
    <row r="47" spans="1:22" ht="54" customHeight="1">
      <c r="A47" s="495"/>
      <c r="B47" s="218" t="s">
        <v>759</v>
      </c>
      <c r="C47" s="212">
        <v>18.33</v>
      </c>
      <c r="D47" s="212">
        <v>18.33</v>
      </c>
      <c r="E47" s="212"/>
      <c r="F47" s="223"/>
      <c r="G47" s="223"/>
      <c r="H47" s="223"/>
      <c r="I47" s="223"/>
      <c r="J47" s="223"/>
      <c r="K47" s="223"/>
      <c r="L47" s="223"/>
      <c r="M47" s="214" t="s">
        <v>760</v>
      </c>
      <c r="N47" s="214" t="s">
        <v>761</v>
      </c>
      <c r="O47" s="217" t="s">
        <v>762</v>
      </c>
      <c r="P47" s="217"/>
      <c r="Q47" s="217"/>
      <c r="R47" s="217"/>
      <c r="S47" s="217" t="s">
        <v>763</v>
      </c>
      <c r="T47" s="215"/>
      <c r="U47" s="215"/>
      <c r="V47" s="215"/>
    </row>
    <row r="48" spans="1:22" ht="54" customHeight="1">
      <c r="A48" s="495"/>
      <c r="B48" s="218" t="s">
        <v>764</v>
      </c>
      <c r="C48" s="212">
        <v>3.78</v>
      </c>
      <c r="D48" s="213"/>
      <c r="E48" s="213"/>
      <c r="F48" s="213"/>
      <c r="G48" s="213"/>
      <c r="H48" s="213"/>
      <c r="I48" s="213"/>
      <c r="J48" s="213"/>
      <c r="K48" s="213"/>
      <c r="L48" s="213">
        <v>3.78</v>
      </c>
      <c r="M48" s="214" t="s">
        <v>765</v>
      </c>
      <c r="N48" s="214" t="s">
        <v>766</v>
      </c>
      <c r="O48" s="217" t="s">
        <v>767</v>
      </c>
      <c r="P48" s="217"/>
      <c r="Q48" s="217"/>
      <c r="R48" s="217"/>
      <c r="S48" s="217" t="s">
        <v>768</v>
      </c>
      <c r="T48" s="215"/>
      <c r="U48" s="215"/>
      <c r="V48" s="215"/>
    </row>
    <row r="49" spans="1:22" ht="54" customHeight="1">
      <c r="A49" s="495"/>
      <c r="B49" s="218" t="s">
        <v>769</v>
      </c>
      <c r="C49" s="212">
        <v>51.93</v>
      </c>
      <c r="D49" s="213">
        <v>32.93</v>
      </c>
      <c r="E49" s="213"/>
      <c r="F49" s="213"/>
      <c r="G49" s="213"/>
      <c r="H49" s="213"/>
      <c r="I49" s="213"/>
      <c r="J49" s="213"/>
      <c r="K49" s="213"/>
      <c r="L49" s="213">
        <v>19</v>
      </c>
      <c r="M49" s="214" t="s">
        <v>770</v>
      </c>
      <c r="N49" s="214" t="s">
        <v>771</v>
      </c>
      <c r="O49" s="217" t="s">
        <v>772</v>
      </c>
      <c r="P49" s="217" t="s">
        <v>773</v>
      </c>
      <c r="Q49" s="217"/>
      <c r="R49" s="217"/>
      <c r="S49" s="214" t="s">
        <v>768</v>
      </c>
      <c r="T49" s="215" t="s">
        <v>774</v>
      </c>
      <c r="U49" s="215"/>
      <c r="V49" s="215"/>
    </row>
    <row r="50" spans="1:22" ht="54" customHeight="1">
      <c r="A50" s="495"/>
      <c r="B50" s="218" t="s">
        <v>775</v>
      </c>
      <c r="C50" s="212">
        <v>76.12</v>
      </c>
      <c r="D50" s="213">
        <v>45.32</v>
      </c>
      <c r="E50" s="213"/>
      <c r="F50" s="213"/>
      <c r="G50" s="213"/>
      <c r="H50" s="213"/>
      <c r="I50" s="213"/>
      <c r="J50" s="213"/>
      <c r="K50" s="213"/>
      <c r="L50" s="213">
        <v>30.8</v>
      </c>
      <c r="M50" s="214" t="s">
        <v>776</v>
      </c>
      <c r="N50" s="214" t="s">
        <v>777</v>
      </c>
      <c r="O50" s="217" t="s">
        <v>778</v>
      </c>
      <c r="P50" s="219"/>
      <c r="Q50" s="219"/>
      <c r="R50" s="217"/>
      <c r="S50" s="217" t="s">
        <v>779</v>
      </c>
      <c r="T50" s="215"/>
      <c r="U50" s="215"/>
      <c r="V50" s="215"/>
    </row>
    <row r="51" spans="1:22" ht="54" customHeight="1">
      <c r="A51" s="495"/>
      <c r="B51" s="218" t="s">
        <v>780</v>
      </c>
      <c r="C51" s="212">
        <v>3.5</v>
      </c>
      <c r="D51" s="213"/>
      <c r="E51" s="213"/>
      <c r="F51" s="213"/>
      <c r="G51" s="213"/>
      <c r="H51" s="213"/>
      <c r="I51" s="213"/>
      <c r="J51" s="213"/>
      <c r="K51" s="213"/>
      <c r="L51" s="213">
        <v>3.5</v>
      </c>
      <c r="M51" s="214" t="s">
        <v>781</v>
      </c>
      <c r="N51" s="214" t="s">
        <v>782</v>
      </c>
      <c r="O51" s="217" t="s">
        <v>783</v>
      </c>
      <c r="P51" s="217"/>
      <c r="Q51" s="217"/>
      <c r="R51" s="217"/>
      <c r="S51" s="217" t="s">
        <v>784</v>
      </c>
      <c r="T51" s="215"/>
      <c r="U51" s="215"/>
      <c r="V51" s="215"/>
    </row>
    <row r="52" spans="1:22" ht="54" customHeight="1">
      <c r="A52" s="495"/>
      <c r="B52" s="218" t="s">
        <v>785</v>
      </c>
      <c r="C52" s="212">
        <v>45</v>
      </c>
      <c r="D52" s="213">
        <v>45</v>
      </c>
      <c r="E52" s="213"/>
      <c r="F52" s="213"/>
      <c r="G52" s="213"/>
      <c r="H52" s="213"/>
      <c r="I52" s="213"/>
      <c r="J52" s="213"/>
      <c r="K52" s="213"/>
      <c r="L52" s="213"/>
      <c r="M52" s="214" t="s">
        <v>786</v>
      </c>
      <c r="N52" s="214" t="s">
        <v>787</v>
      </c>
      <c r="O52" s="217" t="s">
        <v>788</v>
      </c>
      <c r="P52" s="217"/>
      <c r="Q52" s="217"/>
      <c r="R52" s="217"/>
      <c r="S52" s="217" t="s">
        <v>789</v>
      </c>
      <c r="T52" s="215"/>
      <c r="U52" s="215"/>
      <c r="V52" s="215"/>
    </row>
    <row r="53" spans="1:22" ht="54" customHeight="1">
      <c r="A53" s="495"/>
      <c r="B53" s="218" t="s">
        <v>790</v>
      </c>
      <c r="C53" s="212">
        <v>12.26</v>
      </c>
      <c r="D53" s="213"/>
      <c r="E53" s="213"/>
      <c r="F53" s="213"/>
      <c r="G53" s="213">
        <v>12.26</v>
      </c>
      <c r="H53" s="213"/>
      <c r="I53" s="213"/>
      <c r="J53" s="213"/>
      <c r="K53" s="213"/>
      <c r="L53" s="213"/>
      <c r="M53" s="214" t="s">
        <v>791</v>
      </c>
      <c r="N53" s="214" t="s">
        <v>792</v>
      </c>
      <c r="O53" s="217" t="s">
        <v>793</v>
      </c>
      <c r="P53" s="217"/>
      <c r="Q53" s="217"/>
      <c r="R53" s="217"/>
      <c r="S53" s="217" t="s">
        <v>794</v>
      </c>
      <c r="T53" s="215"/>
      <c r="U53" s="215"/>
      <c r="V53" s="215"/>
    </row>
    <row r="54" spans="1:22" ht="54" customHeight="1">
      <c r="A54" s="495"/>
      <c r="B54" s="218" t="s">
        <v>795</v>
      </c>
      <c r="C54" s="212">
        <v>6</v>
      </c>
      <c r="D54" s="213"/>
      <c r="E54" s="213"/>
      <c r="F54" s="213"/>
      <c r="G54" s="213"/>
      <c r="H54" s="213"/>
      <c r="I54" s="213"/>
      <c r="J54" s="213"/>
      <c r="K54" s="213"/>
      <c r="L54" s="213">
        <v>6</v>
      </c>
      <c r="M54" s="214" t="s">
        <v>796</v>
      </c>
      <c r="N54" s="214" t="s">
        <v>797</v>
      </c>
      <c r="O54" s="217" t="s">
        <v>798</v>
      </c>
      <c r="P54" s="217"/>
      <c r="Q54" s="217"/>
      <c r="R54" s="217"/>
      <c r="S54" s="217" t="s">
        <v>799</v>
      </c>
      <c r="T54" s="215"/>
      <c r="U54" s="215"/>
      <c r="V54" s="215"/>
    </row>
    <row r="55" spans="1:22" ht="54" customHeight="1">
      <c r="A55" s="495"/>
      <c r="B55" s="218" t="s">
        <v>800</v>
      </c>
      <c r="C55" s="212">
        <v>48.4</v>
      </c>
      <c r="D55" s="213"/>
      <c r="E55" s="213"/>
      <c r="F55" s="213"/>
      <c r="G55" s="213"/>
      <c r="H55" s="213"/>
      <c r="I55" s="213"/>
      <c r="J55" s="213"/>
      <c r="K55" s="213"/>
      <c r="L55" s="213">
        <v>48.4</v>
      </c>
      <c r="M55" s="214" t="s">
        <v>801</v>
      </c>
      <c r="N55" s="214" t="s">
        <v>802</v>
      </c>
      <c r="O55" s="217" t="s">
        <v>803</v>
      </c>
      <c r="P55" s="217"/>
      <c r="Q55" s="217"/>
      <c r="R55" s="217"/>
      <c r="S55" s="217" t="s">
        <v>768</v>
      </c>
      <c r="T55" s="215"/>
      <c r="U55" s="215"/>
      <c r="V55" s="215"/>
    </row>
    <row r="56" spans="1:22" ht="54" customHeight="1">
      <c r="A56" s="495"/>
      <c r="B56" s="218" t="s">
        <v>804</v>
      </c>
      <c r="C56" s="212">
        <v>14.12</v>
      </c>
      <c r="D56" s="213"/>
      <c r="E56" s="213"/>
      <c r="F56" s="213"/>
      <c r="G56" s="213"/>
      <c r="H56" s="213"/>
      <c r="I56" s="213"/>
      <c r="J56" s="213"/>
      <c r="K56" s="213"/>
      <c r="L56" s="213">
        <v>14.12</v>
      </c>
      <c r="M56" s="214" t="s">
        <v>805</v>
      </c>
      <c r="N56" s="214" t="s">
        <v>806</v>
      </c>
      <c r="O56" s="217" t="s">
        <v>807</v>
      </c>
      <c r="P56" s="217" t="s">
        <v>808</v>
      </c>
      <c r="Q56" s="217" t="s">
        <v>809</v>
      </c>
      <c r="R56" s="217" t="s">
        <v>810</v>
      </c>
      <c r="S56" s="217" t="s">
        <v>811</v>
      </c>
      <c r="T56" s="215"/>
      <c r="U56" s="215"/>
      <c r="V56" s="215"/>
    </row>
    <row r="57" spans="1:22" ht="54" customHeight="1">
      <c r="A57" s="496" t="s">
        <v>812</v>
      </c>
      <c r="B57" s="223" t="s">
        <v>813</v>
      </c>
      <c r="C57" s="224">
        <v>9.4</v>
      </c>
      <c r="D57" s="213"/>
      <c r="E57" s="213"/>
      <c r="F57" s="213"/>
      <c r="G57" s="224">
        <v>9.4</v>
      </c>
      <c r="H57" s="213"/>
      <c r="I57" s="213"/>
      <c r="J57" s="213"/>
      <c r="K57" s="213"/>
      <c r="L57" s="213"/>
      <c r="M57" s="219" t="s">
        <v>814</v>
      </c>
      <c r="N57" s="225" t="s">
        <v>815</v>
      </c>
      <c r="O57" s="226" t="s">
        <v>816</v>
      </c>
      <c r="P57" s="215"/>
      <c r="Q57" s="215"/>
      <c r="R57" s="215"/>
      <c r="S57" s="226" t="s">
        <v>816</v>
      </c>
      <c r="T57" s="215"/>
      <c r="U57" s="215"/>
      <c r="V57" s="215"/>
    </row>
    <row r="58" spans="1:22" ht="54" customHeight="1">
      <c r="A58" s="496"/>
      <c r="B58" s="223" t="s">
        <v>817</v>
      </c>
      <c r="C58" s="224">
        <v>3.55</v>
      </c>
      <c r="D58" s="213"/>
      <c r="E58" s="213"/>
      <c r="F58" s="213"/>
      <c r="G58" s="224">
        <v>3.55</v>
      </c>
      <c r="H58" s="213"/>
      <c r="I58" s="213"/>
      <c r="J58" s="213"/>
      <c r="K58" s="213"/>
      <c r="L58" s="213"/>
      <c r="M58" s="219" t="s">
        <v>818</v>
      </c>
      <c r="N58" s="225" t="s">
        <v>819</v>
      </c>
      <c r="O58" s="226" t="s">
        <v>820</v>
      </c>
      <c r="P58" s="215"/>
      <c r="Q58" s="215"/>
      <c r="R58" s="215"/>
      <c r="S58" s="226" t="s">
        <v>820</v>
      </c>
      <c r="T58" s="215"/>
      <c r="U58" s="215"/>
      <c r="V58" s="215"/>
    </row>
    <row r="59" spans="1:22" ht="54" customHeight="1">
      <c r="A59" s="496"/>
      <c r="B59" s="223" t="s">
        <v>821</v>
      </c>
      <c r="C59" s="227">
        <v>7.18</v>
      </c>
      <c r="D59" s="213"/>
      <c r="E59" s="213"/>
      <c r="F59" s="213"/>
      <c r="G59" s="227">
        <v>7.18</v>
      </c>
      <c r="H59" s="213"/>
      <c r="I59" s="213"/>
      <c r="J59" s="213"/>
      <c r="K59" s="213"/>
      <c r="L59" s="213"/>
      <c r="M59" s="219" t="s">
        <v>822</v>
      </c>
      <c r="N59" s="225">
        <v>43344</v>
      </c>
      <c r="O59" s="226" t="s">
        <v>823</v>
      </c>
      <c r="P59" s="215"/>
      <c r="Q59" s="215"/>
      <c r="R59" s="215"/>
      <c r="S59" s="226" t="s">
        <v>823</v>
      </c>
      <c r="T59" s="215"/>
      <c r="U59" s="215"/>
      <c r="V59" s="215"/>
    </row>
    <row r="60" spans="1:22" ht="54" customHeight="1">
      <c r="A60" s="223" t="s">
        <v>824</v>
      </c>
      <c r="B60" s="223" t="s">
        <v>825</v>
      </c>
      <c r="C60" s="213">
        <v>5</v>
      </c>
      <c r="D60" s="213"/>
      <c r="E60" s="213"/>
      <c r="F60" s="213">
        <v>5</v>
      </c>
      <c r="G60" s="213"/>
      <c r="H60" s="213"/>
      <c r="I60" s="213"/>
      <c r="J60" s="213"/>
      <c r="K60" s="213"/>
      <c r="L60" s="213"/>
      <c r="M60" s="214" t="s">
        <v>826</v>
      </c>
      <c r="N60" s="214"/>
      <c r="O60" s="214" t="s">
        <v>827</v>
      </c>
      <c r="P60" s="215"/>
      <c r="Q60" s="215"/>
      <c r="R60" s="214"/>
      <c r="S60" s="214" t="s">
        <v>827</v>
      </c>
      <c r="T60" s="215"/>
      <c r="U60" s="215"/>
      <c r="V60" s="215"/>
    </row>
  </sheetData>
  <sheetProtection/>
  <mergeCells count="34">
    <mergeCell ref="A45:A56"/>
    <mergeCell ref="A57:A59"/>
    <mergeCell ref="A26:A29"/>
    <mergeCell ref="A32:A33"/>
    <mergeCell ref="A34:A35"/>
    <mergeCell ref="A37:A38"/>
    <mergeCell ref="A40:A41"/>
    <mergeCell ref="A43:A44"/>
    <mergeCell ref="A7:A18"/>
    <mergeCell ref="A19:A20"/>
    <mergeCell ref="A23:A25"/>
    <mergeCell ref="L5:L6"/>
    <mergeCell ref="M4:M6"/>
    <mergeCell ref="N4:N6"/>
    <mergeCell ref="A4:A6"/>
    <mergeCell ref="B4:B6"/>
    <mergeCell ref="C5:C6"/>
    <mergeCell ref="F5:F6"/>
    <mergeCell ref="G5:G6"/>
    <mergeCell ref="Q5:Q6"/>
    <mergeCell ref="O4:R4"/>
    <mergeCell ref="C4:L4"/>
    <mergeCell ref="J5:K5"/>
    <mergeCell ref="O5:O6"/>
    <mergeCell ref="S4:V4"/>
    <mergeCell ref="D5:E5"/>
    <mergeCell ref="U5:U6"/>
    <mergeCell ref="V5:V6"/>
    <mergeCell ref="H5:H6"/>
    <mergeCell ref="I5:I6"/>
    <mergeCell ref="T5:T6"/>
    <mergeCell ref="P5:P6"/>
    <mergeCell ref="R5:R6"/>
    <mergeCell ref="S5:S6"/>
  </mergeCells>
  <printOptions horizontalCentered="1" verticalCentered="1"/>
  <pageMargins left="0" right="0" top="0" bottom="0" header="0.51" footer="0.51"/>
  <pageSetup horizontalDpi="600" verticalDpi="600" orientation="landscape" paperSize="9" scale="80"/>
</worksheet>
</file>

<file path=xl/worksheets/sheet4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9.33203125" defaultRowHeight="11.25"/>
  <cols>
    <col min="1" max="16384" width="9.33203125" style="1" customWidth="1"/>
  </cols>
  <sheetData/>
  <sheetProtection/>
  <printOptions horizontalCentered="1"/>
  <pageMargins left="0.75" right="0.75" top="0.98" bottom="0.98"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showGridLines="0" defaultGridColor="0" view="pageBreakPreview" zoomScaleSheetLayoutView="100" zoomScalePageLayoutView="0" colorId="0" workbookViewId="0" topLeftCell="A1">
      <selection activeCell="A1" sqref="A1"/>
    </sheetView>
  </sheetViews>
  <sheetFormatPr defaultColWidth="9.33203125" defaultRowHeight="11.2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2018-01-26T05:37:19Z</cp:lastPrinted>
  <dcterms:created xsi:type="dcterms:W3CDTF">2017-01-26T02:06:17Z</dcterms:created>
  <dcterms:modified xsi:type="dcterms:W3CDTF">2018-02-07T08:45:45Z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